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SESD01\dases\SDR\SSIUN\02-APPLICATIONS\PEPS\00-Documentation\ASH\"/>
    </mc:Choice>
  </mc:AlternateContent>
  <workbookProtection workbookAlgorithmName="SHA-512" workbookHashValue="HuMxKEDZgQ+StIOpFI3lht4tW9SufBWq4x7IqDDVeciIvBHmexcpsZPX/7Gd6N8VJ7FjHZaIGHMw8Nv7cOi5dQ==" workbookSaltValue="QYlmeS+yjcbE7gG/FuUFog==" workbookSpinCount="100000" lockStructure="1"/>
  <bookViews>
    <workbookView xWindow="0" yWindow="0" windowWidth="19200" windowHeight="6468"/>
  </bookViews>
  <sheets>
    <sheet name="formulaire" sheetId="1" r:id="rId1"/>
    <sheet name="tranches" sheetId="2" state="hidden" r:id="rId2"/>
    <sheet name="réponse (1)" sheetId="3" state="hidden" r:id="rId3"/>
    <sheet name="réponse (2)" sheetId="4" state="hidden" r:id="rId4"/>
    <sheet name="réponse (3)" sheetId="5" state="hidden" r:id="rId5"/>
    <sheet name="réponse (4)" sheetId="6" state="hidden" r:id="rId6"/>
  </sheets>
  <calcPr calcId="162913"/>
</workbook>
</file>

<file path=xl/calcChain.xml><?xml version="1.0" encoding="utf-8"?>
<calcChain xmlns="http://schemas.openxmlformats.org/spreadsheetml/2006/main">
  <c r="Q35" i="1" l="1"/>
  <c r="K35" i="1"/>
  <c r="E35" i="1"/>
  <c r="E25" i="1"/>
  <c r="E23" i="1"/>
  <c r="E24" i="1" l="1"/>
  <c r="AF23" i="1"/>
  <c r="AF24" i="1" s="1"/>
  <c r="AF25" i="1" s="1"/>
  <c r="AC23" i="1"/>
  <c r="AC24" i="1" s="1"/>
  <c r="AC25" i="1" s="1"/>
  <c r="Z23" i="1"/>
  <c r="Z24" i="1" s="1"/>
  <c r="Z25" i="1" s="1"/>
  <c r="W23" i="1"/>
  <c r="W24" i="1" s="1"/>
  <c r="W25" i="1" s="1"/>
  <c r="T23" i="1"/>
  <c r="T24" i="1" s="1"/>
  <c r="T25" i="1" s="1"/>
  <c r="Q23" i="1"/>
  <c r="Q24" i="1" s="1"/>
  <c r="Q25" i="1" s="1"/>
  <c r="N33" i="1"/>
  <c r="AF33" i="1" l="1"/>
  <c r="AC33" i="1"/>
  <c r="AC34" i="1" s="1"/>
  <c r="AC35" i="1" s="1"/>
  <c r="Z33" i="1"/>
  <c r="W33" i="1"/>
  <c r="T33" i="1"/>
  <c r="Q33" i="1"/>
  <c r="K33" i="1"/>
  <c r="H33" i="1"/>
  <c r="E33" i="1"/>
  <c r="N23" i="1"/>
  <c r="N24" i="1" s="1"/>
  <c r="N25" i="1" s="1"/>
  <c r="K23" i="1"/>
  <c r="K24" i="1" s="1"/>
  <c r="K25" i="1" s="1"/>
  <c r="H23" i="1"/>
  <c r="H24" i="1" s="1"/>
  <c r="H25" i="1" s="1"/>
  <c r="H41" i="1" l="1"/>
  <c r="G48" i="2" l="1"/>
  <c r="H14" i="1"/>
  <c r="G3" i="2" l="1"/>
  <c r="H3" i="2" s="1"/>
  <c r="G4" i="2" s="1"/>
  <c r="H4" i="2" s="1"/>
  <c r="G5" i="2" s="1"/>
  <c r="H5" i="2" s="1"/>
  <c r="G6" i="2" s="1"/>
  <c r="H6" i="2" s="1"/>
  <c r="G7" i="2" s="1"/>
  <c r="H7" i="2" s="1"/>
  <c r="G8" i="2" s="1"/>
  <c r="H8" i="2" s="1"/>
  <c r="G9" i="2" s="1"/>
  <c r="H9" i="2" s="1"/>
  <c r="G10" i="2" s="1"/>
  <c r="H10" i="2" s="1"/>
  <c r="G11" i="2" s="1"/>
  <c r="H11" i="2" s="1"/>
  <c r="G12" i="2" s="1"/>
  <c r="H12" i="2" s="1"/>
  <c r="G13" i="2" s="1"/>
  <c r="H13" i="2" s="1"/>
  <c r="G14" i="2" s="1"/>
  <c r="H14" i="2" s="1"/>
  <c r="G15" i="2" s="1"/>
  <c r="H15" i="2" s="1"/>
  <c r="G16" i="2" s="1"/>
  <c r="H16" i="2" s="1"/>
  <c r="G17" i="2" s="1"/>
  <c r="H17" i="2" s="1"/>
  <c r="G18" i="2" s="1"/>
  <c r="H18" i="2" s="1"/>
  <c r="G19" i="2" s="1"/>
  <c r="H19" i="2" s="1"/>
  <c r="G20" i="2" s="1"/>
  <c r="H20" i="2" s="1"/>
  <c r="G21" i="2" s="1"/>
  <c r="H21" i="2" s="1"/>
  <c r="G22" i="2" s="1"/>
  <c r="H22" i="2" s="1"/>
  <c r="G23" i="2" s="1"/>
  <c r="H23" i="2" s="1"/>
  <c r="G24" i="2" s="1"/>
  <c r="H24" i="2" s="1"/>
  <c r="G25" i="2" s="1"/>
  <c r="H25" i="2" s="1"/>
  <c r="G26" i="2" s="1"/>
  <c r="H26" i="2" s="1"/>
  <c r="G27" i="2" s="1"/>
  <c r="H27" i="2" s="1"/>
  <c r="G28" i="2" s="1"/>
  <c r="H28" i="2" s="1"/>
  <c r="G29" i="2" s="1"/>
  <c r="H29" i="2" s="1"/>
  <c r="G30" i="2" s="1"/>
  <c r="H30" i="2" s="1"/>
  <c r="G31" i="2" s="1"/>
  <c r="H31" i="2" s="1"/>
  <c r="G32" i="2" s="1"/>
  <c r="H32" i="2" s="1"/>
  <c r="G33" i="2" s="1"/>
  <c r="H33" i="2" s="1"/>
  <c r="G34" i="2" s="1"/>
  <c r="H34" i="2" s="1"/>
  <c r="G35" i="2" s="1"/>
  <c r="H35" i="2" s="1"/>
  <c r="G36" i="2" s="1"/>
  <c r="H36" i="2" s="1"/>
  <c r="G37" i="2" s="1"/>
  <c r="H37" i="2" s="1"/>
  <c r="G38" i="2" s="1"/>
  <c r="H38" i="2" s="1"/>
  <c r="G39" i="2" s="1"/>
  <c r="H39" i="2" s="1"/>
  <c r="G40" i="2" s="1"/>
  <c r="H40" i="2" s="1"/>
  <c r="G41" i="2" s="1"/>
  <c r="H41" i="2" s="1"/>
  <c r="G42" i="2" s="1"/>
  <c r="H42" i="2" s="1"/>
  <c r="G43" i="2" s="1"/>
  <c r="H43" i="2" s="1"/>
  <c r="G44" i="2" s="1"/>
  <c r="H44" i="2" s="1"/>
  <c r="G45" i="2" s="1"/>
  <c r="H45" i="2" s="1"/>
  <c r="G46" i="2" s="1"/>
  <c r="H46" i="2" s="1"/>
  <c r="G47" i="2" s="1"/>
  <c r="H47" i="2" s="1"/>
  <c r="H48" i="2" s="1"/>
  <c r="G49" i="2" s="1"/>
  <c r="H49" i="2" s="1"/>
  <c r="G50" i="2" s="1"/>
  <c r="H50" i="2" s="1"/>
  <c r="G51" i="2" s="1"/>
  <c r="H51" i="2" s="1"/>
  <c r="G52" i="2" s="1"/>
  <c r="H52" i="2" s="1"/>
  <c r="G53" i="2" s="1"/>
  <c r="H53" i="2" s="1"/>
  <c r="G54" i="2" s="1"/>
  <c r="H54" i="2" s="1"/>
  <c r="G55" i="2" s="1"/>
  <c r="H55" i="2" s="1"/>
  <c r="G56" i="2" s="1"/>
  <c r="H56" i="2" s="1"/>
  <c r="G57" i="2" s="1"/>
  <c r="H57" i="2" s="1"/>
  <c r="G58" i="2" s="1"/>
  <c r="H58" i="2" s="1"/>
  <c r="G59" i="2" s="1"/>
  <c r="H59" i="2" s="1"/>
  <c r="G60" i="2" s="1"/>
  <c r="H60" i="2" s="1"/>
  <c r="G61" i="2" s="1"/>
  <c r="H61" i="2" s="1"/>
  <c r="G62" i="2" s="1"/>
  <c r="H62" i="2" s="1"/>
  <c r="G63" i="2" s="1"/>
  <c r="H63" i="2" s="1"/>
  <c r="G64" i="2" s="1"/>
  <c r="H64" i="2" s="1"/>
  <c r="G65" i="2" s="1"/>
  <c r="H65" i="2" s="1"/>
  <c r="D4" i="2" l="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A3" i="2"/>
  <c r="B3" i="2" l="1"/>
  <c r="A4" i="2" s="1"/>
  <c r="B4" i="2" l="1"/>
  <c r="A5" i="2" s="1"/>
  <c r="C4" i="2"/>
  <c r="C3" i="2"/>
  <c r="B5" i="2" l="1"/>
  <c r="A6" i="2" s="1"/>
  <c r="B6" i="2" l="1"/>
  <c r="A7" i="2" s="1"/>
  <c r="C6" i="2"/>
  <c r="C5" i="2"/>
  <c r="B7" i="2" l="1"/>
  <c r="A8" i="2" s="1"/>
  <c r="C7" i="2"/>
  <c r="B8" i="2" l="1"/>
  <c r="A9" i="2" s="1"/>
  <c r="C8" i="2"/>
  <c r="B9" i="2" l="1"/>
  <c r="A10" i="2" s="1"/>
  <c r="B10" i="2" l="1"/>
  <c r="A11" i="2" s="1"/>
  <c r="C9" i="2"/>
  <c r="B11" i="2" l="1"/>
  <c r="A12" i="2" s="1"/>
  <c r="C10" i="2"/>
  <c r="B12" i="2" l="1"/>
  <c r="A13" i="2" s="1"/>
  <c r="C11" i="2"/>
  <c r="B13" i="2" l="1"/>
  <c r="A14" i="2" s="1"/>
  <c r="C12" i="2"/>
  <c r="C13" i="2" l="1"/>
  <c r="B14" i="2"/>
  <c r="A15" i="2" s="1"/>
  <c r="B15" i="2" l="1"/>
  <c r="A16" i="2" s="1"/>
  <c r="C14" i="2"/>
  <c r="B16" i="2" l="1"/>
  <c r="A17" i="2" s="1"/>
  <c r="C15" i="2"/>
  <c r="B17" i="2" l="1"/>
  <c r="A18" i="2" s="1"/>
  <c r="C16" i="2"/>
  <c r="B18" i="2" l="1"/>
  <c r="A19" i="2" s="1"/>
  <c r="C17" i="2"/>
  <c r="C18" i="2" l="1"/>
  <c r="B19" i="2"/>
  <c r="A20" i="2" s="1"/>
  <c r="B20" i="2" l="1"/>
  <c r="A21" i="2" s="1"/>
  <c r="C19" i="2"/>
  <c r="B21" i="2" l="1"/>
  <c r="A22" i="2" s="1"/>
  <c r="C20" i="2"/>
  <c r="B22" i="2" l="1"/>
  <c r="A23" i="2" s="1"/>
  <c r="C21" i="2"/>
  <c r="C22" i="2" l="1"/>
  <c r="B23" i="2"/>
  <c r="A24" i="2" s="1"/>
  <c r="B24" i="2" l="1"/>
  <c r="A25" i="2" s="1"/>
  <c r="C24" i="2"/>
  <c r="C23" i="2"/>
  <c r="B25" i="2" l="1"/>
  <c r="A26" i="2" s="1"/>
  <c r="B26" i="2" l="1"/>
  <c r="A27" i="2" s="1"/>
  <c r="C26" i="2"/>
  <c r="C25" i="2"/>
  <c r="B27" i="2" l="1"/>
  <c r="A28" i="2" s="1"/>
  <c r="B28" i="2" l="1"/>
  <c r="A29" i="2" s="1"/>
  <c r="C28" i="2"/>
  <c r="C27" i="2"/>
  <c r="B29" i="2" l="1"/>
  <c r="A30" i="2" s="1"/>
  <c r="B30" i="2" l="1"/>
  <c r="A31" i="2" s="1"/>
  <c r="C30" i="2"/>
  <c r="C29" i="2"/>
  <c r="B31" i="2" l="1"/>
  <c r="A32" i="2" s="1"/>
  <c r="C31" i="2"/>
  <c r="B32" i="2" l="1"/>
  <c r="A33" i="2" s="1"/>
  <c r="C32" i="2"/>
  <c r="B33" i="2" l="1"/>
  <c r="A34" i="2" s="1"/>
  <c r="B34" i="2" l="1"/>
  <c r="A35" i="2" s="1"/>
  <c r="C34" i="2"/>
  <c r="C33" i="2"/>
  <c r="B35" i="2" l="1"/>
  <c r="A36" i="2" s="1"/>
  <c r="C35" i="2"/>
  <c r="B36" i="2" l="1"/>
  <c r="A37" i="2" s="1"/>
  <c r="C36" i="2"/>
  <c r="B37" i="2" l="1"/>
  <c r="A38" i="2" s="1"/>
  <c r="B38" i="2" l="1"/>
  <c r="A39" i="2" s="1"/>
  <c r="C37" i="2"/>
  <c r="B39" i="2" l="1"/>
  <c r="A40" i="2" s="1"/>
  <c r="C38" i="2"/>
  <c r="B40" i="2" l="1"/>
  <c r="A41" i="2" s="1"/>
  <c r="C39" i="2"/>
  <c r="B41" i="2" l="1"/>
  <c r="A42" i="2" s="1"/>
  <c r="C40" i="2"/>
  <c r="B42" i="2" l="1"/>
  <c r="A43" i="2" s="1"/>
  <c r="C42" i="2"/>
  <c r="C41" i="2"/>
  <c r="B43" i="2" l="1"/>
  <c r="A44" i="2" s="1"/>
  <c r="C43" i="2"/>
  <c r="B44" i="2" l="1"/>
  <c r="A45" i="2" s="1"/>
  <c r="B45" i="2" l="1"/>
  <c r="A46" i="2" s="1"/>
  <c r="C44" i="2"/>
  <c r="B46" i="2" l="1"/>
  <c r="A47" i="2" s="1"/>
  <c r="C45" i="2"/>
  <c r="B47" i="2" l="1"/>
  <c r="A48" i="2" s="1"/>
  <c r="C46" i="2"/>
  <c r="C47" i="2" l="1"/>
  <c r="C48" i="2"/>
  <c r="B48" i="2"/>
  <c r="A49" i="2" s="1"/>
  <c r="B49" i="2" l="1"/>
  <c r="A50" i="2" s="1"/>
  <c r="C49" i="2" l="1"/>
  <c r="B50" i="2"/>
  <c r="A51" i="2" s="1"/>
  <c r="B51" i="2" l="1"/>
  <c r="A52" i="2" s="1"/>
  <c r="C51" i="2"/>
  <c r="C50" i="2"/>
  <c r="B52" i="2" l="1"/>
  <c r="A53" i="2" s="1"/>
  <c r="B53" i="2" l="1"/>
  <c r="A54" i="2" s="1"/>
  <c r="C52" i="2"/>
  <c r="B54" i="2" l="1"/>
  <c r="A55" i="2" s="1"/>
  <c r="C53" i="2"/>
  <c r="B55" i="2" l="1"/>
  <c r="A56" i="2" s="1"/>
  <c r="C54" i="2"/>
  <c r="B56" i="2" l="1"/>
  <c r="A57" i="2" s="1"/>
  <c r="C55" i="2"/>
  <c r="B57" i="2" l="1"/>
  <c r="A58" i="2" s="1"/>
  <c r="C56" i="2"/>
  <c r="C57" i="2" l="1"/>
  <c r="B58" i="2"/>
  <c r="A59" i="2" s="1"/>
  <c r="B59" i="2" l="1"/>
  <c r="A60" i="2" s="1"/>
  <c r="C58" i="2"/>
  <c r="C59" i="2" l="1"/>
  <c r="B60" i="2"/>
  <c r="A61" i="2" s="1"/>
  <c r="B61" i="2" l="1"/>
  <c r="A62" i="2" s="1"/>
  <c r="C61" i="2"/>
  <c r="C60" i="2"/>
  <c r="B62" i="2" l="1"/>
  <c r="A63" i="2" s="1"/>
  <c r="B63" i="2" l="1"/>
  <c r="A64" i="2" s="1"/>
  <c r="C63" i="2"/>
  <c r="C62" i="2"/>
  <c r="B64" i="2" l="1"/>
  <c r="A65" i="2" s="1"/>
  <c r="B65" i="2" l="1"/>
  <c r="C65" i="2" s="1"/>
  <c r="C64" i="2"/>
  <c r="I6" i="1" l="1"/>
  <c r="J5" i="1" l="1"/>
  <c r="I2" i="2" l="1"/>
  <c r="C2" i="2"/>
  <c r="J3" i="2" l="1"/>
  <c r="AF34" i="1" l="1"/>
  <c r="AF35" i="1" s="1"/>
  <c r="H34" i="1"/>
  <c r="H35" i="1" s="1"/>
  <c r="K34" i="1"/>
  <c r="Z34" i="1"/>
  <c r="Z35" i="1" s="1"/>
  <c r="W34" i="1"/>
  <c r="W35" i="1" s="1"/>
  <c r="T34" i="1"/>
  <c r="T35" i="1" s="1"/>
  <c r="J5" i="2"/>
  <c r="E34" i="1" s="1"/>
  <c r="J4" i="2"/>
  <c r="Q34" i="1" l="1"/>
  <c r="I3" i="2"/>
  <c r="I4" i="2"/>
  <c r="J6" i="2"/>
  <c r="I5" i="2" l="1"/>
  <c r="J7" i="2"/>
  <c r="I6" i="2" l="1"/>
  <c r="J8" i="2"/>
  <c r="I7" i="2" l="1"/>
  <c r="J9" i="2"/>
  <c r="I8" i="2" l="1"/>
  <c r="J10" i="2"/>
  <c r="I9" i="2" l="1"/>
  <c r="J11" i="2"/>
  <c r="I10" i="2" l="1"/>
  <c r="J12" i="2"/>
  <c r="I11" i="2" l="1"/>
  <c r="J13" i="2"/>
  <c r="I12" i="2" l="1"/>
  <c r="J14" i="2"/>
  <c r="I13" i="2" l="1"/>
  <c r="J15" i="2"/>
  <c r="I14" i="2" l="1"/>
  <c r="J16" i="2"/>
  <c r="N34" i="1" s="1"/>
  <c r="N35" i="1" s="1"/>
  <c r="I15" i="2" l="1"/>
  <c r="J17" i="2"/>
  <c r="I16" i="2" l="1"/>
  <c r="J18" i="2"/>
  <c r="I17" i="2" l="1"/>
  <c r="J19" i="2"/>
  <c r="I18" i="2" l="1"/>
  <c r="J20" i="2"/>
  <c r="I19" i="2" l="1"/>
  <c r="J21" i="2"/>
  <c r="I20" i="2" l="1"/>
  <c r="J22" i="2"/>
  <c r="I21" i="2" l="1"/>
  <c r="J23" i="2"/>
  <c r="I22" i="2" l="1"/>
  <c r="J24" i="2"/>
  <c r="I23" i="2" l="1"/>
  <c r="J25" i="2"/>
  <c r="I24" i="2" l="1"/>
  <c r="J26" i="2"/>
  <c r="I25" i="2" l="1"/>
  <c r="J27" i="2"/>
  <c r="I26" i="2" l="1"/>
  <c r="J28" i="2"/>
  <c r="I27" i="2" l="1"/>
  <c r="J29" i="2"/>
  <c r="I28" i="2" l="1"/>
  <c r="J30" i="2"/>
  <c r="I29" i="2" l="1"/>
  <c r="J31" i="2"/>
  <c r="I30" i="2" l="1"/>
  <c r="J32" i="2"/>
  <c r="I31" i="2" l="1"/>
  <c r="J33" i="2"/>
  <c r="H15" i="1" l="1"/>
  <c r="H16" i="1" s="1"/>
  <c r="I32" i="2"/>
  <c r="J34" i="2"/>
  <c r="H42" i="1" l="1"/>
  <c r="H43" i="1" s="1"/>
  <c r="H46" i="1" s="1"/>
  <c r="I33" i="2"/>
  <c r="J35" i="2"/>
  <c r="G46" i="1" l="1"/>
  <c r="I34" i="2"/>
  <c r="J36" i="2"/>
  <c r="I35" i="2" l="1"/>
  <c r="J37" i="2"/>
  <c r="I36" i="2" l="1"/>
  <c r="J38" i="2"/>
  <c r="I37" i="2" l="1"/>
  <c r="J39" i="2"/>
  <c r="I38" i="2" l="1"/>
  <c r="J40" i="2"/>
  <c r="I39" i="2" l="1"/>
  <c r="J41" i="2"/>
  <c r="I40" i="2" l="1"/>
  <c r="J42" i="2"/>
  <c r="I41" i="2" l="1"/>
  <c r="J43" i="2"/>
  <c r="I42" i="2" l="1"/>
  <c r="J44" i="2"/>
  <c r="I43" i="2" l="1"/>
  <c r="J45" i="2"/>
  <c r="I44" i="2" l="1"/>
  <c r="J46" i="2"/>
  <c r="I45" i="2" l="1"/>
  <c r="J47" i="2"/>
  <c r="I46" i="2" l="1"/>
  <c r="J48" i="2"/>
  <c r="I47" i="2" l="1"/>
  <c r="J49" i="2"/>
  <c r="I48" i="2" l="1"/>
  <c r="J50" i="2"/>
  <c r="I49" i="2" l="1"/>
  <c r="J51" i="2"/>
  <c r="I50" i="2" l="1"/>
  <c r="J52" i="2"/>
  <c r="I51" i="2" l="1"/>
  <c r="J53" i="2"/>
  <c r="I52" i="2" l="1"/>
  <c r="J54" i="2"/>
  <c r="I53" i="2" l="1"/>
  <c r="J55" i="2"/>
  <c r="I54" i="2" l="1"/>
  <c r="J56" i="2"/>
  <c r="I55" i="2" l="1"/>
  <c r="J57" i="2"/>
  <c r="I56" i="2" l="1"/>
  <c r="J58" i="2"/>
  <c r="I57" i="2" l="1"/>
  <c r="J59" i="2"/>
  <c r="I58" i="2" l="1"/>
  <c r="J60" i="2"/>
  <c r="I59" i="2" l="1"/>
  <c r="J61" i="2"/>
  <c r="I60" i="2" l="1"/>
  <c r="J62" i="2"/>
  <c r="I61" i="2" l="1"/>
  <c r="J63" i="2"/>
  <c r="I62" i="2" l="1"/>
  <c r="J65" i="2"/>
  <c r="J64" i="2"/>
  <c r="I63" i="2" l="1"/>
  <c r="I64" i="2" l="1"/>
  <c r="I65" i="2" l="1"/>
</calcChain>
</file>

<file path=xl/sharedStrings.xml><?xml version="1.0" encoding="utf-8"?>
<sst xmlns="http://schemas.openxmlformats.org/spreadsheetml/2006/main" count="223" uniqueCount="74">
  <si>
    <t>Tranche de ressources</t>
  </si>
  <si>
    <t>Pourcentage des enfants</t>
  </si>
  <si>
    <t>Pourcentage des petits-enfants</t>
  </si>
  <si>
    <t>Participation mensuelle moyenne enfants</t>
  </si>
  <si>
    <t>Participation mensuelle moyenne p-e</t>
  </si>
  <si>
    <t>Oui</t>
  </si>
  <si>
    <t>Non</t>
  </si>
  <si>
    <t>Juste avant votre entrée en établissement, vous avez résidé pendant plus de trois mois à Paris :</t>
  </si>
  <si>
    <t>OUI</t>
  </si>
  <si>
    <t xml:space="preserve">Vous êtes : </t>
  </si>
  <si>
    <t>Ensemble des revenus annuels déclarés au niveau du foyer :</t>
  </si>
  <si>
    <t>Nombre d'enfants à charge :</t>
  </si>
  <si>
    <t>Montants annuels des pensions alimentaires 
reversées sur décision judicaire :</t>
  </si>
  <si>
    <t>Pourcentage de participation de l'enfant aux frais d'hébergement :</t>
  </si>
  <si>
    <t>Revenus disponibles pour contribuer aux frais d'hébergement :</t>
  </si>
  <si>
    <t xml:space="preserve">La personne est-elle mariée ? </t>
  </si>
  <si>
    <t>Pourcentage de participation aux frais d'hébergement :</t>
  </si>
  <si>
    <t>Montant de la participation aux frais d'hébergement :</t>
  </si>
  <si>
    <t>Montant mensuel de la participation du conjoint aux frais d'hébergement :</t>
  </si>
  <si>
    <t>SITUATION DU DEMANDEUR</t>
  </si>
  <si>
    <t>Age :</t>
  </si>
  <si>
    <t>Nombre d'enfants :</t>
  </si>
  <si>
    <t>Nombre de petits enfants :</t>
  </si>
  <si>
    <t>REVENUS DU DEMANDEUR</t>
  </si>
  <si>
    <t>SITUATION DE L'ENFANT N°1</t>
  </si>
  <si>
    <t>SITUATION DE L'ENFANT N°2</t>
  </si>
  <si>
    <t>SITUATION DU PETIT ENFANT N°1</t>
  </si>
  <si>
    <t>RESULTATS</t>
  </si>
  <si>
    <t xml:space="preserve">Revenu total disponible par mois pour payer les frais d'hébergement : </t>
  </si>
  <si>
    <t>Si le demandeur est marié, en concubinage ou pacsé, ensemble des revenus annuels déclarés du conjoint :</t>
  </si>
  <si>
    <t>SITUATION DU PETIT ENFANT N°2</t>
  </si>
  <si>
    <t>SITUATION DU PETIT ENFANT N°3</t>
  </si>
  <si>
    <t>SITUATION DU PETIT ENFANT N°4</t>
  </si>
  <si>
    <t>SITUATION DU PETIT ENFANT N°5</t>
  </si>
  <si>
    <t>SITUATION DU PETIT ENFANT N°6</t>
  </si>
  <si>
    <t>SITUATION DU PETIT ENFANT N°7</t>
  </si>
  <si>
    <t>SITUATION DU PETIT ENFANT N°8</t>
  </si>
  <si>
    <t>SITUATION DU PETIT ENFANT N°9</t>
  </si>
  <si>
    <t>SITUATION DU PETIT ENFANT N°10</t>
  </si>
  <si>
    <t>Montant de la participation de l'enfant aux frais d'hébergement :</t>
  </si>
  <si>
    <t>SITUATION DE L'ENFANT N°3</t>
  </si>
  <si>
    <t>SITUATION DE L'ENFANT N°4</t>
  </si>
  <si>
    <t>SITUATION DE L'ENFANT N°5</t>
  </si>
  <si>
    <t>Revenu disponible pour contribuer aux frais d'hébergement :</t>
  </si>
  <si>
    <t xml:space="preserve">TARIF DE L'ÉTABLISSEMENT D'ACCUEIL </t>
  </si>
  <si>
    <t xml:space="preserve">D'après les informations fournies sur vos obligés alimentaires, ceux-ci peuvent contribuer à hauteur de : </t>
  </si>
  <si>
    <t>D'après les informations renseignées, vos ressources propres vous permettre de contribuer aux frais mensuels d'hébergement à hauteur de :</t>
  </si>
  <si>
    <r>
      <t xml:space="preserve">Ensemble des revenus annuels déclarés du demandeur tels que figurant sur l’avis d’imposition </t>
    </r>
    <r>
      <rPr>
        <b/>
        <i/>
        <sz val="11"/>
        <color theme="1"/>
        <rFont val="Calibri"/>
        <family val="2"/>
        <scheme val="minor"/>
      </rPr>
      <t>(salaire, retraite principale, complémentaire, capitaux mobiliers…)</t>
    </r>
    <r>
      <rPr>
        <b/>
        <sz val="11"/>
        <color theme="1"/>
        <rFont val="Calibri"/>
        <family val="2"/>
        <scheme val="minor"/>
      </rPr>
      <t xml:space="preserve"> :</t>
    </r>
  </si>
  <si>
    <t xml:space="preserve">(4) Le tarif journalier et le montant du tarif « GIR 5-6 » peuvent être communiqués directement par l’établissement d’accueil ou bien trouvés sur le site : https://www.pour-les-personnes-agees.gouv.fr </t>
  </si>
  <si>
    <t xml:space="preserve">(2) S’il reste à domicile, le conjoint de la personne âgée qui va entrer en établissement est tenu de participer aux frais d’hébergement au titre de l’obligation alimentaire en fonction de ses ressources. </t>
  </si>
  <si>
    <t>Tarif d'hébergement mensuel de l'établissement d'accueil  :</t>
  </si>
  <si>
    <t>(3) En tenant  compte du nombre d’enfants à votre charges ainsi que des pensions déjà reversées, nous calculons des charges forfaitaires qui sont déduites de vos revenus déclarés. Un pourcentage de participation aux frais d’hébergement de la personne âgée est ensuite calculé. Cette participation se fait au titre de l’obligation alimentaire.</t>
  </si>
  <si>
    <t>Montant mensuel disponible du conjoint pour payer les frais d'hébergement</t>
  </si>
  <si>
    <t>SIMULATEUR AIDE SOCIALE A L'HÉBERGEMENT EN ÉTABLISSEMENT</t>
  </si>
  <si>
    <t>(1) La personne bénéficiant de l'ASH doit reverser 90 % de ses revenus (allocation logement comprise) pour financer les frais d’hébergement de l’établissement. Les 10 % restants sont laissés à sa disposition. Cette somme ne peut pas être inférieure à 120,10 € par mois.</t>
  </si>
  <si>
    <t xml:space="preserve">L'enfant du bénéficiaire est-il marié ? </t>
  </si>
  <si>
    <t>Marié(e) ou pacsé(e)</t>
  </si>
  <si>
    <t>Plus de 60 ans et déclaré inapte au travail</t>
  </si>
  <si>
    <t>SITUATION DE L'ENFANT N°6</t>
  </si>
  <si>
    <t>SITUATION DE L'ENFANT N°7</t>
  </si>
  <si>
    <t>SITUATION DE L'ENFANT N°8</t>
  </si>
  <si>
    <t>SITUATION DE L'ENFANT N°9</t>
  </si>
  <si>
    <t>SITUATION DE L'ENFANT N°10</t>
  </si>
  <si>
    <t xml:space="preserve"> </t>
  </si>
  <si>
    <t xml:space="preserve">Etape 1 : Renseigner la situation du demandeur </t>
  </si>
  <si>
    <t xml:space="preserve">Etape 2 : Renseigner les revenus du demandeur </t>
  </si>
  <si>
    <t>Etape 3 :  Renseigner la situation des enfants du demandeur</t>
  </si>
  <si>
    <t>Etape 4 :  Renseigner la situation des petits-enfants du demandeur</t>
  </si>
  <si>
    <t xml:space="preserve">Etape 5 :  Renseigner le tarif de l'établissement d'accueil du demandeur </t>
  </si>
  <si>
    <t>Etape 6 :  Visualiser la hauteur de l'aide ASH à l'accueil vous pourriez prétendre avec les informations fournies</t>
  </si>
  <si>
    <t>Pour plus d'informations, laisser votre curseur de la souris ici(4)</t>
  </si>
  <si>
    <t>Pour plus d'informations, laisser votre curseur de la souris ici (3)</t>
  </si>
  <si>
    <t>Pour plus d'informations, laisser votre curseur de la souris ici (1)</t>
  </si>
  <si>
    <t>Pour plus d'informations, laisser votre curseur de la souris ici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</si>
</sst>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_-* #,##0.00\ _€_-;\-* #,##0.00\ _€_-;_-* &quot;-&quot;??\ _€_-;_-@_-"/>
    <numFmt numFmtId="165" formatCode="0.0%"/>
    <numFmt numFmtId="166" formatCode="#,##0.00\ &quot;€&quot;"/>
    <numFmt numFmtId="167" formatCode="_-* #,##0\ _€_-;\-* #,##0\ _€_-;_-* &quot;-&quot;??\ _€_-;_-@_-"/>
    <numFmt numFmtId="168" formatCode="#,##0\ &quot;€&quot;"/>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b/>
      <sz val="16"/>
      <color theme="0"/>
      <name val="Calibri"/>
      <family val="2"/>
      <scheme val="minor"/>
    </font>
    <font>
      <b/>
      <sz val="11"/>
      <color rgb="FFFF0000"/>
      <name val="Calibri"/>
      <family val="2"/>
      <scheme val="minor"/>
    </font>
    <font>
      <b/>
      <i/>
      <sz val="11"/>
      <color theme="1"/>
      <name val="Calibri"/>
      <family val="2"/>
      <scheme val="minor"/>
    </font>
    <font>
      <b/>
      <sz val="12"/>
      <color theme="1"/>
      <name val="Calibri"/>
      <family val="2"/>
      <scheme val="minor"/>
    </font>
    <font>
      <u/>
      <sz val="11"/>
      <color theme="10"/>
      <name val="Calibri"/>
      <family val="2"/>
      <scheme val="minor"/>
    </font>
    <font>
      <i/>
      <u/>
      <sz val="11"/>
      <color rgb="FFFF0000"/>
      <name val="Calibri"/>
      <family val="2"/>
      <scheme val="minor"/>
    </font>
    <font>
      <b/>
      <sz val="16"/>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66"/>
        <bgColor indexed="64"/>
      </patternFill>
    </fill>
    <fill>
      <patternFill patternType="solid">
        <fgColor rgb="FFFFCC00"/>
        <bgColor indexed="64"/>
      </patternFill>
    </fill>
    <fill>
      <patternFill patternType="solid">
        <fgColor rgb="FFCC3300"/>
        <bgColor indexed="64"/>
      </patternFill>
    </fill>
    <fill>
      <patternFill patternType="solid">
        <fgColor theme="5" tint="-0.49998474074526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499984740745262"/>
      </bottom>
      <diagonal/>
    </border>
    <border>
      <left/>
      <right style="thin">
        <color indexed="64"/>
      </right>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style="thin">
        <color indexed="64"/>
      </right>
      <top style="thin">
        <color theme="0" tint="-0.499984740745262"/>
      </top>
      <bottom/>
      <diagonal/>
    </border>
    <border>
      <left style="thin">
        <color indexed="64"/>
      </left>
      <right style="thin">
        <color indexed="64"/>
      </right>
      <top/>
      <bottom style="thin">
        <color theme="0" tint="-0.34998626667073579"/>
      </bottom>
      <diagonal/>
    </border>
    <border>
      <left style="thin">
        <color indexed="64"/>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style="thin">
        <color indexed="64"/>
      </right>
      <top style="thin">
        <color theme="0" tint="-0.499984740745262"/>
      </top>
      <bottom style="thin">
        <color theme="0" tint="-0.34998626667073579"/>
      </bottom>
      <diagonal/>
    </border>
    <border>
      <left style="thin">
        <color indexed="64"/>
      </left>
      <right/>
      <top style="thin">
        <color theme="0" tint="-0.499984740745262"/>
      </top>
      <bottom style="thin">
        <color theme="0" tint="-0.34998626667073579"/>
      </bottom>
      <diagonal/>
    </border>
    <border>
      <left style="thin">
        <color theme="3" tint="-0.499984740745262"/>
      </left>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right style="thin">
        <color theme="3" tint="-0.499984740745262"/>
      </right>
      <top style="thin">
        <color theme="3" tint="-0.499984740745262"/>
      </top>
      <bottom style="thin">
        <color theme="3" tint="-0.499984740745262"/>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indexed="64"/>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s>
  <cellStyleXfs count="5">
    <xf numFmtId="0" fontId="0" fillId="0" borderId="0"/>
    <xf numFmtId="16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119">
    <xf numFmtId="0" fontId="0" fillId="0" borderId="0" xfId="0"/>
    <xf numFmtId="4" fontId="0" fillId="0" borderId="0" xfId="0" applyNumberFormat="1" applyAlignment="1">
      <alignment horizontal="center"/>
    </xf>
    <xf numFmtId="0" fontId="0" fillId="0" borderId="0" xfId="0" applyAlignment="1">
      <alignment horizontal="center"/>
    </xf>
    <xf numFmtId="165" fontId="0" fillId="0" borderId="0" xfId="0" applyNumberFormat="1" applyAlignment="1">
      <alignment horizontal="center"/>
    </xf>
    <xf numFmtId="2" fontId="0" fillId="0" borderId="0" xfId="0" applyNumberFormat="1" applyAlignment="1">
      <alignment horizontal="center"/>
    </xf>
    <xf numFmtId="0" fontId="0" fillId="2" borderId="0" xfId="0" applyFill="1"/>
    <xf numFmtId="0" fontId="0" fillId="2" borderId="0" xfId="0" applyFill="1" applyBorder="1"/>
    <xf numFmtId="0" fontId="0" fillId="2" borderId="0" xfId="0" applyFill="1" applyBorder="1" applyAlignment="1">
      <alignment horizontal="center" vertical="center" wrapText="1"/>
    </xf>
    <xf numFmtId="0" fontId="0" fillId="2" borderId="0" xfId="0"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2" borderId="0" xfId="0" applyFont="1" applyFill="1" applyBorder="1" applyAlignment="1">
      <alignment horizontal="left" vertical="center" wrapText="1"/>
    </xf>
    <xf numFmtId="167" fontId="0" fillId="2" borderId="0" xfId="1" applyNumberFormat="1" applyFont="1" applyFill="1" applyBorder="1" applyAlignment="1">
      <alignment horizontal="center" vertical="center"/>
    </xf>
    <xf numFmtId="0" fontId="3" fillId="3" borderId="8"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0" fillId="2" borderId="5" xfId="0" applyFill="1" applyBorder="1"/>
    <xf numFmtId="0" fontId="3" fillId="3" borderId="6" xfId="0" applyFont="1" applyFill="1" applyBorder="1" applyAlignment="1">
      <alignment horizontal="left" vertical="center" wrapText="1"/>
    </xf>
    <xf numFmtId="0" fontId="0" fillId="2" borderId="0" xfId="1" applyNumberFormat="1" applyFont="1" applyFill="1" applyBorder="1" applyAlignment="1">
      <alignment horizontal="center" vertical="center"/>
    </xf>
    <xf numFmtId="166" fontId="0" fillId="2" borderId="0" xfId="1" applyNumberFormat="1" applyFont="1" applyFill="1" applyBorder="1" applyAlignment="1">
      <alignment horizontal="center" vertical="center"/>
    </xf>
    <xf numFmtId="165" fontId="0" fillId="2" borderId="7" xfId="3" applyNumberFormat="1" applyFont="1" applyFill="1" applyBorder="1" applyAlignment="1">
      <alignment horizontal="center" vertical="center"/>
    </xf>
    <xf numFmtId="0" fontId="3" fillId="3" borderId="18"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21" xfId="0" applyFont="1" applyFill="1" applyBorder="1" applyAlignment="1">
      <alignment horizontal="left" vertical="center"/>
    </xf>
    <xf numFmtId="0" fontId="3" fillId="3" borderId="9" xfId="0" applyFont="1" applyFill="1" applyBorder="1" applyAlignment="1">
      <alignment horizontal="left" vertical="center" wrapText="1"/>
    </xf>
    <xf numFmtId="168" fontId="0" fillId="2" borderId="0" xfId="0" applyNumberFormat="1" applyFill="1" applyBorder="1" applyAlignment="1">
      <alignment horizontal="center" vertical="center" wrapText="1"/>
    </xf>
    <xf numFmtId="0" fontId="0" fillId="2" borderId="8" xfId="0" applyFill="1" applyBorder="1" applyAlignment="1">
      <alignment horizontal="left" vertical="center" wrapText="1"/>
    </xf>
    <xf numFmtId="0" fontId="0" fillId="2" borderId="0" xfId="0" applyFill="1" applyBorder="1" applyAlignment="1">
      <alignment horizontal="center" vertical="center"/>
    </xf>
    <xf numFmtId="168" fontId="0" fillId="2" borderId="0" xfId="1" applyNumberFormat="1" applyFont="1" applyFill="1" applyBorder="1" applyAlignment="1">
      <alignment horizontal="center" vertical="center"/>
    </xf>
    <xf numFmtId="0" fontId="4" fillId="2" borderId="0" xfId="0" applyFont="1" applyFill="1" applyBorder="1" applyAlignment="1">
      <alignment horizontal="center"/>
    </xf>
    <xf numFmtId="168" fontId="3" fillId="2" borderId="0" xfId="1" applyNumberFormat="1" applyFont="1" applyFill="1" applyBorder="1" applyAlignment="1">
      <alignment horizontal="center" vertical="center"/>
    </xf>
    <xf numFmtId="168" fontId="0" fillId="2" borderId="8" xfId="0" applyNumberFormat="1" applyFill="1" applyBorder="1" applyAlignment="1">
      <alignment horizontal="center" vertical="center" wrapText="1"/>
    </xf>
    <xf numFmtId="166" fontId="0" fillId="2" borderId="0" xfId="0" applyNumberFormat="1" applyFill="1" applyBorder="1"/>
    <xf numFmtId="166" fontId="0" fillId="0" borderId="0" xfId="0" applyNumberFormat="1" applyBorder="1"/>
    <xf numFmtId="0" fontId="0" fillId="0" borderId="0" xfId="0" applyBorder="1"/>
    <xf numFmtId="0" fontId="0" fillId="2" borderId="3" xfId="0" applyFill="1" applyBorder="1"/>
    <xf numFmtId="165" fontId="0" fillId="2" borderId="0" xfId="3" applyNumberFormat="1" applyFont="1" applyFill="1" applyBorder="1" applyAlignment="1">
      <alignment vertical="center"/>
    </xf>
    <xf numFmtId="0" fontId="3" fillId="3" borderId="3"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5" borderId="9" xfId="0" applyFont="1" applyFill="1" applyBorder="1" applyAlignment="1">
      <alignment horizontal="left" vertical="center" wrapText="1"/>
    </xf>
    <xf numFmtId="168" fontId="3" fillId="5" borderId="6" xfId="1" applyNumberFormat="1" applyFont="1" applyFill="1" applyBorder="1" applyAlignment="1">
      <alignment horizontal="center" vertical="center"/>
    </xf>
    <xf numFmtId="0" fontId="6" fillId="2" borderId="0" xfId="0" applyFont="1" applyFill="1" applyBorder="1" applyAlignment="1">
      <alignment horizontal="center" vertical="center"/>
    </xf>
    <xf numFmtId="0" fontId="3" fillId="8" borderId="10" xfId="0" applyFont="1" applyFill="1" applyBorder="1" applyAlignment="1">
      <alignment horizontal="left" vertical="center" wrapText="1"/>
    </xf>
    <xf numFmtId="168" fontId="3" fillId="8" borderId="10" xfId="1" applyNumberFormat="1" applyFont="1" applyFill="1" applyBorder="1" applyAlignment="1">
      <alignment horizontal="center" vertical="center"/>
    </xf>
    <xf numFmtId="0" fontId="3" fillId="3" borderId="16" xfId="0" applyFont="1" applyFill="1" applyBorder="1" applyAlignment="1">
      <alignment horizontal="left" vertical="center" wrapText="1"/>
    </xf>
    <xf numFmtId="0" fontId="3" fillId="7" borderId="5" xfId="0" applyFont="1" applyFill="1" applyBorder="1" applyAlignment="1">
      <alignment vertical="center" wrapText="1"/>
    </xf>
    <xf numFmtId="165" fontId="1" fillId="7" borderId="5" xfId="3" applyNumberFormat="1" applyFont="1" applyFill="1" applyBorder="1" applyAlignment="1">
      <alignment horizontal="center" vertical="center"/>
    </xf>
    <xf numFmtId="0" fontId="3" fillId="7" borderId="1" xfId="0" applyFont="1" applyFill="1" applyBorder="1" applyAlignment="1">
      <alignment vertical="center" wrapText="1"/>
    </xf>
    <xf numFmtId="166" fontId="1" fillId="7" borderId="10" xfId="1" applyNumberFormat="1" applyFont="1" applyFill="1" applyBorder="1" applyAlignment="1">
      <alignment horizontal="center" vertical="center"/>
    </xf>
    <xf numFmtId="0" fontId="0" fillId="2" borderId="7" xfId="0" applyFill="1" applyBorder="1"/>
    <xf numFmtId="168" fontId="0" fillId="2" borderId="7" xfId="1" applyNumberFormat="1" applyFont="1" applyFill="1" applyBorder="1" applyAlignment="1">
      <alignment horizontal="center" vertical="center"/>
    </xf>
    <xf numFmtId="0" fontId="8" fillId="8" borderId="1" xfId="0" applyFont="1" applyFill="1" applyBorder="1" applyAlignment="1">
      <alignment horizontal="center"/>
    </xf>
    <xf numFmtId="0" fontId="3" fillId="2" borderId="2" xfId="0" applyFont="1" applyFill="1" applyBorder="1" applyAlignment="1">
      <alignment horizontal="left" vertical="center" wrapText="1"/>
    </xf>
    <xf numFmtId="168" fontId="3" fillId="2" borderId="2" xfId="1" applyNumberFormat="1" applyFont="1" applyFill="1" applyBorder="1" applyAlignment="1">
      <alignment horizontal="center" vertical="center"/>
    </xf>
    <xf numFmtId="49" fontId="0" fillId="0" borderId="1" xfId="0" applyNumberFormat="1" applyBorder="1" applyAlignment="1">
      <alignment horizontal="left" vertical="center" wrapText="1"/>
    </xf>
    <xf numFmtId="0" fontId="9" fillId="0" borderId="0" xfId="4" applyAlignment="1">
      <alignment horizontal="justify" vertical="center" readingOrder="1"/>
    </xf>
    <xf numFmtId="0" fontId="3" fillId="7" borderId="7" xfId="0" applyFont="1" applyFill="1" applyBorder="1" applyAlignment="1">
      <alignment vertical="center" wrapText="1"/>
    </xf>
    <xf numFmtId="0" fontId="3" fillId="8" borderId="1" xfId="0" applyFont="1" applyFill="1" applyBorder="1" applyAlignment="1">
      <alignment horizontal="left" vertical="center" wrapText="1"/>
    </xf>
    <xf numFmtId="0" fontId="0" fillId="2" borderId="20" xfId="0" applyFill="1" applyBorder="1" applyAlignment="1" applyProtection="1">
      <alignment horizontal="left" vertical="center" wrapText="1"/>
      <protection locked="0"/>
    </xf>
    <xf numFmtId="0" fontId="0" fillId="2" borderId="17" xfId="0" applyFill="1" applyBorder="1" applyAlignment="1" applyProtection="1">
      <alignment horizontal="center" vertical="center" wrapText="1"/>
      <protection locked="0"/>
    </xf>
    <xf numFmtId="167" fontId="0" fillId="2" borderId="17" xfId="1" applyNumberFormat="1" applyFont="1" applyFill="1" applyBorder="1" applyAlignment="1" applyProtection="1">
      <alignment horizontal="center" vertical="center"/>
      <protection locked="0"/>
    </xf>
    <xf numFmtId="168" fontId="0" fillId="2" borderId="1" xfId="1" applyNumberFormat="1" applyFont="1" applyFill="1" applyBorder="1" applyAlignment="1" applyProtection="1">
      <alignment horizontal="center" vertical="center"/>
      <protection locked="0"/>
    </xf>
    <xf numFmtId="168" fontId="0" fillId="2" borderId="8" xfId="1" applyNumberFormat="1" applyFont="1"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168" fontId="0" fillId="2" borderId="14" xfId="1" applyNumberFormat="1" applyFont="1" applyFill="1" applyBorder="1" applyAlignment="1" applyProtection="1">
      <alignment horizontal="center" vertical="center"/>
      <protection locked="0"/>
    </xf>
    <xf numFmtId="168" fontId="0" fillId="2" borderId="15" xfId="1" applyNumberFormat="1" applyFont="1" applyFill="1" applyBorder="1" applyAlignment="1" applyProtection="1">
      <alignment horizontal="center" vertical="center"/>
      <protection locked="0"/>
    </xf>
    <xf numFmtId="0" fontId="0" fillId="2" borderId="16" xfId="1" applyNumberFormat="1" applyFont="1" applyFill="1" applyBorder="1" applyAlignment="1" applyProtection="1">
      <alignment horizontal="center" vertical="center"/>
      <protection locked="0"/>
    </xf>
    <xf numFmtId="0" fontId="0" fillId="2" borderId="15" xfId="1" applyNumberFormat="1" applyFont="1" applyFill="1" applyBorder="1" applyAlignment="1" applyProtection="1">
      <alignment horizontal="center" vertical="center"/>
      <protection locked="0"/>
    </xf>
    <xf numFmtId="166" fontId="0" fillId="2" borderId="14" xfId="1" applyNumberFormat="1" applyFont="1" applyFill="1" applyBorder="1" applyAlignment="1" applyProtection="1">
      <alignment horizontal="center" vertical="center"/>
      <protection locked="0"/>
    </xf>
    <xf numFmtId="166" fontId="0" fillId="2" borderId="15" xfId="1" applyNumberFormat="1" applyFont="1" applyFill="1" applyBorder="1" applyAlignment="1" applyProtection="1">
      <alignment horizontal="center" vertical="center"/>
      <protection locked="0"/>
    </xf>
    <xf numFmtId="168" fontId="3" fillId="2" borderId="1" xfId="1" applyNumberFormat="1" applyFont="1" applyFill="1" applyBorder="1" applyAlignment="1" applyProtection="1">
      <alignment horizontal="center" vertical="center"/>
      <protection locked="0"/>
    </xf>
    <xf numFmtId="0" fontId="0" fillId="0" borderId="1" xfId="0" applyBorder="1"/>
    <xf numFmtId="4" fontId="0" fillId="0" borderId="1" xfId="0" applyNumberFormat="1" applyBorder="1"/>
    <xf numFmtId="165" fontId="0" fillId="0" borderId="1" xfId="0" applyNumberFormat="1" applyBorder="1"/>
    <xf numFmtId="4" fontId="0" fillId="0" borderId="1" xfId="0" applyNumberFormat="1" applyBorder="1" applyAlignment="1">
      <alignment horizontal="center"/>
    </xf>
    <xf numFmtId="165" fontId="0" fillId="0" borderId="1" xfId="3" applyNumberFormat="1" applyFont="1" applyBorder="1" applyAlignment="1">
      <alignment horizont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2" borderId="25" xfId="1" applyNumberFormat="1" applyFont="1" applyFill="1" applyBorder="1" applyAlignment="1" applyProtection="1">
      <alignment horizontal="center" vertical="center"/>
      <protection locked="0"/>
    </xf>
    <xf numFmtId="0" fontId="0" fillId="2" borderId="26" xfId="1" applyNumberFormat="1" applyFont="1" applyFill="1" applyBorder="1" applyAlignment="1" applyProtection="1">
      <alignment horizontal="center" vertical="center"/>
      <protection locked="0"/>
    </xf>
    <xf numFmtId="0" fontId="3" fillId="3" borderId="27" xfId="0" applyFont="1" applyFill="1" applyBorder="1" applyAlignment="1">
      <alignment horizontal="left" vertical="center" wrapText="1"/>
    </xf>
    <xf numFmtId="0" fontId="11" fillId="6" borderId="9" xfId="0" applyFont="1" applyFill="1" applyBorder="1" applyAlignment="1">
      <alignment vertical="center" wrapText="1"/>
    </xf>
    <xf numFmtId="168" fontId="11" fillId="6" borderId="10" xfId="2" applyNumberFormat="1" applyFont="1" applyFill="1" applyBorder="1" applyAlignment="1">
      <alignment horizontal="center" vertical="center"/>
    </xf>
    <xf numFmtId="0" fontId="3" fillId="3" borderId="6" xfId="0" applyFont="1" applyFill="1" applyBorder="1" applyAlignment="1" applyProtection="1">
      <alignment horizontal="left" vertical="center" wrapText="1"/>
    </xf>
    <xf numFmtId="0" fontId="3" fillId="3" borderId="14" xfId="0" applyFont="1" applyFill="1" applyBorder="1" applyAlignment="1" applyProtection="1">
      <alignment horizontal="left" vertical="center" wrapText="1"/>
    </xf>
    <xf numFmtId="0" fontId="3" fillId="3" borderId="11" xfId="0" applyFont="1" applyFill="1" applyBorder="1" applyAlignment="1" applyProtection="1">
      <alignment horizontal="left" vertical="center" wrapText="1"/>
    </xf>
    <xf numFmtId="0" fontId="3" fillId="7" borderId="1" xfId="0" applyFont="1" applyFill="1" applyBorder="1" applyAlignment="1" applyProtection="1">
      <alignment vertical="center" wrapText="1"/>
    </xf>
    <xf numFmtId="166" fontId="1" fillId="7" borderId="10" xfId="1" applyNumberFormat="1" applyFont="1" applyFill="1" applyBorder="1" applyAlignment="1" applyProtection="1">
      <alignment horizontal="center" vertical="center"/>
    </xf>
    <xf numFmtId="0" fontId="3" fillId="7" borderId="5" xfId="0" applyFont="1" applyFill="1" applyBorder="1" applyAlignment="1" applyProtection="1">
      <alignment vertical="center" wrapText="1"/>
    </xf>
    <xf numFmtId="165" fontId="1" fillId="7" borderId="5" xfId="3" applyNumberFormat="1" applyFont="1" applyFill="1" applyBorder="1" applyAlignment="1" applyProtection="1">
      <alignment horizontal="center" vertical="center"/>
    </xf>
    <xf numFmtId="0" fontId="3" fillId="8" borderId="10" xfId="0" applyFont="1" applyFill="1" applyBorder="1" applyAlignment="1" applyProtection="1">
      <alignment horizontal="left" vertical="center" wrapText="1"/>
    </xf>
    <xf numFmtId="168" fontId="3" fillId="8" borderId="10" xfId="1" applyNumberFormat="1" applyFont="1" applyFill="1" applyBorder="1" applyAlignment="1" applyProtection="1">
      <alignment horizontal="center" vertical="center"/>
    </xf>
    <xf numFmtId="0" fontId="0" fillId="2" borderId="0" xfId="0" applyFill="1" applyAlignment="1">
      <alignment wrapText="1"/>
    </xf>
    <xf numFmtId="0" fontId="0" fillId="2" borderId="0" xfId="0" applyFill="1" applyBorder="1" applyAlignment="1">
      <alignment wrapText="1"/>
    </xf>
    <xf numFmtId="0" fontId="2" fillId="10" borderId="28" xfId="0" applyFont="1" applyFill="1" applyBorder="1"/>
    <xf numFmtId="0" fontId="2" fillId="10" borderId="28" xfId="0" applyFont="1" applyFill="1" applyBorder="1" applyAlignment="1">
      <alignment wrapText="1"/>
    </xf>
    <xf numFmtId="0" fontId="2" fillId="10" borderId="29" xfId="0" applyFont="1" applyFill="1" applyBorder="1" applyAlignment="1">
      <alignment vertical="center" wrapText="1"/>
    </xf>
    <xf numFmtId="0" fontId="0" fillId="0" borderId="30" xfId="0" applyBorder="1"/>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9" xfId="0" applyFont="1" applyFill="1" applyBorder="1" applyAlignment="1" applyProtection="1">
      <alignment horizontal="center"/>
    </xf>
    <xf numFmtId="0" fontId="2" fillId="4" borderId="10" xfId="0" applyFont="1" applyFill="1" applyBorder="1" applyAlignment="1" applyProtection="1">
      <alignment horizont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10" xfId="0" applyFont="1" applyFill="1" applyBorder="1" applyAlignment="1">
      <alignment horizontal="center" vertic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9" fillId="2" borderId="4" xfId="4" applyFill="1" applyBorder="1" applyAlignment="1">
      <alignment horizontal="left" vertical="center" wrapText="1"/>
    </xf>
    <xf numFmtId="0" fontId="9" fillId="2" borderId="0" xfId="4" applyFill="1" applyBorder="1" applyAlignment="1">
      <alignment horizontal="left" vertical="center" wrapText="1"/>
    </xf>
    <xf numFmtId="0" fontId="9" fillId="2" borderId="4" xfId="4" applyFill="1" applyBorder="1" applyAlignment="1">
      <alignment horizontal="left" vertical="center"/>
    </xf>
    <xf numFmtId="0" fontId="9" fillId="2" borderId="0" xfId="4" applyFill="1" applyBorder="1" applyAlignment="1">
      <alignment horizontal="left" vertical="center"/>
    </xf>
    <xf numFmtId="0" fontId="9" fillId="2" borderId="2" xfId="4" applyFill="1" applyBorder="1" applyAlignment="1">
      <alignment horizontal="center" vertical="center" wrapText="1"/>
    </xf>
    <xf numFmtId="0" fontId="10" fillId="2" borderId="4"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cellXfs>
  <cellStyles count="5">
    <cellStyle name="Lien hypertexte" xfId="4" builtinId="8"/>
    <cellStyle name="Milliers" xfId="1" builtinId="3"/>
    <cellStyle name="Monétaire" xfId="2" builtinId="4"/>
    <cellStyle name="Normal" xfId="0" builtinId="0"/>
    <cellStyle name="Pourcentage" xfId="3" builtinId="5"/>
  </cellStyles>
  <dxfs count="80">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fill>
        <patternFill patternType="solid">
          <fgColor auto="1"/>
          <bgColor theme="0"/>
        </patternFill>
      </fill>
      <border>
        <left/>
        <right/>
        <top/>
        <bottom/>
        <vertical/>
        <horizontal/>
      </border>
    </dxf>
    <dxf>
      <font>
        <color theme="0"/>
      </font>
      <numFmt numFmtId="0" formatCode="General"/>
      <fill>
        <patternFill patternType="solid">
          <fgColor auto="1"/>
          <bgColor theme="0"/>
        </patternFill>
      </fill>
      <border>
        <left/>
        <right/>
        <top/>
        <bottom/>
        <vertical/>
        <horizontal/>
      </border>
    </dxf>
  </dxfs>
  <tableStyles count="0" defaultTableStyle="TableStyleMedium2" defaultPivotStyle="PivotStyleLight16"/>
  <colors>
    <mruColors>
      <color rgb="FFFFCC00"/>
      <color rgb="FFFF0000"/>
      <color rgb="FFCC3300"/>
      <color rgb="FFFFFF66"/>
      <color rgb="FFFF61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550"/>
  <sheetViews>
    <sheetView tabSelected="1" topLeftCell="B6" zoomScale="80" zoomScaleNormal="80" workbookViewId="0">
      <selection activeCell="H13" sqref="H13"/>
    </sheetView>
  </sheetViews>
  <sheetFormatPr baseColWidth="10" defaultColWidth="39.109375" defaultRowHeight="14.4" x14ac:dyDescent="0.3"/>
  <cols>
    <col min="1" max="1" width="42" style="93" customWidth="1"/>
    <col min="2" max="2" width="12" style="5" customWidth="1"/>
    <col min="3" max="3" width="3.44140625" style="5" customWidth="1"/>
    <col min="4" max="4" width="49.33203125" bestFit="1" customWidth="1"/>
    <col min="5" max="5" width="12.5546875" bestFit="1" customWidth="1"/>
    <col min="6" max="6" width="3.44140625" style="6" customWidth="1"/>
    <col min="7" max="7" width="51.33203125" bestFit="1" customWidth="1"/>
    <col min="8" max="8" width="28.44140625" customWidth="1"/>
    <col min="9" max="9" width="5.6640625" style="5" customWidth="1"/>
    <col min="10" max="10" width="55.6640625" style="5" customWidth="1"/>
    <col min="11" max="11" width="12.5546875" style="5" customWidth="1"/>
    <col min="12" max="12" width="4.6640625" style="5" customWidth="1"/>
    <col min="13" max="13" width="49.44140625" customWidth="1"/>
    <col min="14" max="14" width="11.44140625" bestFit="1" customWidth="1"/>
    <col min="15" max="15" width="4.109375" customWidth="1"/>
    <col min="16" max="16" width="37.88671875" bestFit="1" customWidth="1"/>
    <col min="17" max="17" width="10.44140625" bestFit="1" customWidth="1"/>
    <col min="18" max="18" width="4" customWidth="1"/>
    <col min="19" max="19" width="37.88671875" bestFit="1" customWidth="1"/>
    <col min="20" max="20" width="10.44140625" bestFit="1" customWidth="1"/>
    <col min="21" max="21" width="4.109375" customWidth="1"/>
    <col min="22" max="22" width="37.88671875" bestFit="1" customWidth="1"/>
    <col min="23" max="23" width="10.44140625" bestFit="1" customWidth="1"/>
    <col min="24" max="24" width="2.88671875" customWidth="1"/>
    <col min="25" max="25" width="37.88671875" bestFit="1" customWidth="1"/>
    <col min="26" max="26" width="10.44140625" bestFit="1" customWidth="1"/>
    <col min="27" max="27" width="3.88671875" customWidth="1"/>
    <col min="28" max="28" width="37.88671875" bestFit="1" customWidth="1"/>
    <col min="29" max="29" width="13.109375" customWidth="1"/>
    <col min="30" max="30" width="4.88671875" customWidth="1"/>
    <col min="31" max="31" width="37.88671875" bestFit="1" customWidth="1"/>
    <col min="32" max="32" width="14.5546875" customWidth="1"/>
  </cols>
  <sheetData>
    <row r="1" spans="1:94" s="5" customFormat="1" x14ac:dyDescent="0.3">
      <c r="A1" s="93"/>
      <c r="F1" s="6"/>
    </row>
    <row r="2" spans="1:94" s="5" customFormat="1" ht="21" x14ac:dyDescent="0.3">
      <c r="A2" s="93"/>
      <c r="D2" s="103" t="s">
        <v>53</v>
      </c>
      <c r="E2" s="104"/>
      <c r="F2" s="104"/>
      <c r="G2" s="104"/>
      <c r="H2" s="104"/>
      <c r="I2" s="104"/>
      <c r="J2" s="104"/>
      <c r="K2" s="105"/>
    </row>
    <row r="3" spans="1:94" s="5" customFormat="1" ht="15" thickBot="1" x14ac:dyDescent="0.35">
      <c r="A3" s="93"/>
      <c r="C3" s="6"/>
      <c r="D3" s="6"/>
      <c r="E3" s="6"/>
      <c r="F3" s="6"/>
      <c r="G3" s="6"/>
      <c r="H3" s="6"/>
      <c r="I3" s="6"/>
      <c r="J3" s="6"/>
      <c r="K3" s="6"/>
    </row>
    <row r="4" spans="1:94" ht="16.2" thickBot="1" x14ac:dyDescent="0.35">
      <c r="D4" s="95" t="s">
        <v>64</v>
      </c>
      <c r="E4" s="6"/>
      <c r="F4" s="52">
        <v>1</v>
      </c>
      <c r="G4" s="108" t="s">
        <v>19</v>
      </c>
      <c r="H4" s="109"/>
      <c r="I4" s="6"/>
      <c r="J4" s="6"/>
      <c r="K4" s="6"/>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row>
    <row r="5" spans="1:94" ht="28.8" x14ac:dyDescent="0.3">
      <c r="E5" s="6" t="s">
        <v>63</v>
      </c>
      <c r="G5" s="24" t="s">
        <v>20</v>
      </c>
      <c r="H5" s="59" t="s">
        <v>57</v>
      </c>
      <c r="J5" s="42" t="str">
        <f>IF(H5="Moins de 65 ans et non déclaré inapte au travail","VOUS NE POUVEZ PAS BÉNÉFICIER DE L'ASH","")</f>
        <v/>
      </c>
      <c r="K5" s="6"/>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row>
    <row r="6" spans="1:94" ht="28.8" x14ac:dyDescent="0.3">
      <c r="D6" s="6"/>
      <c r="E6" s="6"/>
      <c r="G6" s="23" t="s">
        <v>7</v>
      </c>
      <c r="H6" s="60" t="s">
        <v>8</v>
      </c>
      <c r="I6" s="115" t="str">
        <f>IF(H6="NON","La Ville de Paris n'est pas compétente pour vous verser l'ASH, rapprochez-vous du département dans lequel vous avez résidé avant votre admission en établissement.","")</f>
        <v/>
      </c>
      <c r="J6" s="116"/>
      <c r="K6" s="116"/>
      <c r="L6" s="116"/>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94" x14ac:dyDescent="0.3">
      <c r="D7" s="6"/>
      <c r="E7" s="6"/>
      <c r="G7" s="21" t="s">
        <v>9</v>
      </c>
      <c r="H7" s="61" t="s">
        <v>56</v>
      </c>
      <c r="I7" s="6"/>
      <c r="J7" s="6"/>
      <c r="K7" s="6"/>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row>
    <row r="8" spans="1:94" x14ac:dyDescent="0.3">
      <c r="D8" s="6"/>
      <c r="E8" s="6"/>
      <c r="G8" s="22" t="s">
        <v>21</v>
      </c>
      <c r="H8" s="80">
        <v>10</v>
      </c>
      <c r="I8" s="6"/>
      <c r="J8" s="6"/>
      <c r="K8" s="6"/>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row>
    <row r="9" spans="1:94" x14ac:dyDescent="0.3">
      <c r="D9" s="6"/>
      <c r="E9" s="6"/>
      <c r="G9" s="81" t="s">
        <v>22</v>
      </c>
      <c r="H9" s="79">
        <v>10</v>
      </c>
      <c r="I9" s="6"/>
      <c r="J9" s="6"/>
      <c r="K9" s="6"/>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row>
    <row r="10" spans="1:94" ht="15" thickBot="1" x14ac:dyDescent="0.35">
      <c r="D10" s="6"/>
      <c r="E10" s="6"/>
      <c r="G10" s="8"/>
      <c r="H10" s="7"/>
      <c r="I10" s="6"/>
      <c r="J10" s="6"/>
      <c r="K10" s="6"/>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row>
    <row r="11" spans="1:94" ht="16.2" thickBot="1" x14ac:dyDescent="0.35">
      <c r="D11" s="95" t="s">
        <v>65</v>
      </c>
      <c r="E11" s="6"/>
      <c r="F11" s="52">
        <v>2</v>
      </c>
      <c r="G11" s="99" t="s">
        <v>23</v>
      </c>
      <c r="H11" s="100"/>
      <c r="I11" s="6"/>
      <c r="J11" s="6"/>
      <c r="K11" s="6"/>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row>
    <row r="12" spans="1:94" ht="43.2" x14ac:dyDescent="0.3">
      <c r="D12" s="6"/>
      <c r="E12" s="6"/>
      <c r="G12" s="9" t="s">
        <v>47</v>
      </c>
      <c r="H12" s="62">
        <v>16694</v>
      </c>
      <c r="I12" s="110" t="s">
        <v>72</v>
      </c>
      <c r="J12" s="111"/>
      <c r="K12" s="6"/>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row>
    <row r="13" spans="1:94" ht="28.8" x14ac:dyDescent="0.3">
      <c r="D13" s="6"/>
      <c r="E13" s="6"/>
      <c r="G13" s="13" t="s">
        <v>29</v>
      </c>
      <c r="H13" s="63">
        <v>40000</v>
      </c>
      <c r="I13" s="112" t="s">
        <v>73</v>
      </c>
      <c r="J13" s="113"/>
      <c r="K13" s="6"/>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row>
    <row r="14" spans="1:94" ht="28.8" x14ac:dyDescent="0.3">
      <c r="D14" s="6"/>
      <c r="E14" s="6"/>
      <c r="G14" s="48" t="s">
        <v>52</v>
      </c>
      <c r="H14" s="49">
        <f>H13/12</f>
        <v>3333.3333333333335</v>
      </c>
      <c r="I14" s="33"/>
      <c r="J14" s="6"/>
      <c r="K14" s="6"/>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row>
    <row r="15" spans="1:94" x14ac:dyDescent="0.3">
      <c r="D15" s="6"/>
      <c r="E15" s="6"/>
      <c r="G15" s="57" t="s">
        <v>16</v>
      </c>
      <c r="H15" s="47">
        <f>VLOOKUP(H14,tranches!A2:D65,4)</f>
        <v>0.11000000000000004</v>
      </c>
      <c r="I15" s="33"/>
      <c r="J15" s="6"/>
      <c r="K15" s="6"/>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row>
    <row r="16" spans="1:94" ht="28.8" x14ac:dyDescent="0.3">
      <c r="D16" s="6"/>
      <c r="E16" s="6"/>
      <c r="G16" s="58" t="s">
        <v>18</v>
      </c>
      <c r="H16" s="44">
        <f>H15*H14</f>
        <v>366.6666666666668</v>
      </c>
      <c r="I16" s="33"/>
      <c r="J16" s="6"/>
      <c r="K16" s="6"/>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row>
    <row r="17" spans="1:94" ht="15" thickBot="1" x14ac:dyDescent="0.35">
      <c r="C17" s="6"/>
      <c r="D17" s="11"/>
      <c r="E17" s="12"/>
      <c r="F17" s="12"/>
      <c r="G17" s="34"/>
      <c r="H17" s="6"/>
      <c r="I17" s="6"/>
      <c r="J17" s="6"/>
      <c r="K17" s="6"/>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row>
    <row r="18" spans="1:94" ht="29.4" thickBot="1" x14ac:dyDescent="0.35">
      <c r="A18" s="96" t="s">
        <v>66</v>
      </c>
      <c r="B18" s="6"/>
      <c r="C18" s="52">
        <v>3</v>
      </c>
      <c r="D18" s="99" t="s">
        <v>24</v>
      </c>
      <c r="E18" s="100"/>
      <c r="F18" s="30"/>
      <c r="G18" s="99" t="s">
        <v>25</v>
      </c>
      <c r="H18" s="100"/>
      <c r="I18" s="6"/>
      <c r="J18" s="99" t="s">
        <v>40</v>
      </c>
      <c r="K18" s="100"/>
      <c r="M18" s="99" t="s">
        <v>41</v>
      </c>
      <c r="N18" s="100"/>
      <c r="O18" s="5"/>
      <c r="P18" s="99" t="s">
        <v>42</v>
      </c>
      <c r="Q18" s="100"/>
      <c r="R18" s="5"/>
      <c r="S18" s="99" t="s">
        <v>58</v>
      </c>
      <c r="T18" s="100"/>
      <c r="U18" s="5"/>
      <c r="V18" s="101" t="s">
        <v>59</v>
      </c>
      <c r="W18" s="102"/>
      <c r="X18" s="5"/>
      <c r="Y18" s="101" t="s">
        <v>60</v>
      </c>
      <c r="Z18" s="102"/>
      <c r="AA18" s="5"/>
      <c r="AB18" s="101" t="s">
        <v>61</v>
      </c>
      <c r="AC18" s="102"/>
      <c r="AD18" s="5"/>
      <c r="AE18" s="101" t="s">
        <v>62</v>
      </c>
      <c r="AF18" s="102"/>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row>
    <row r="19" spans="1:94" x14ac:dyDescent="0.3">
      <c r="C19" s="36"/>
      <c r="D19" s="38" t="s">
        <v>55</v>
      </c>
      <c r="E19" s="64" t="s">
        <v>5</v>
      </c>
      <c r="F19" s="28"/>
      <c r="G19" s="17" t="s">
        <v>55</v>
      </c>
      <c r="H19" s="64" t="s">
        <v>5</v>
      </c>
      <c r="I19" s="6"/>
      <c r="J19" s="17" t="s">
        <v>55</v>
      </c>
      <c r="K19" s="64" t="s">
        <v>6</v>
      </c>
      <c r="M19" s="17" t="s">
        <v>55</v>
      </c>
      <c r="N19" s="64" t="s">
        <v>6</v>
      </c>
      <c r="O19" s="5"/>
      <c r="P19" s="17" t="s">
        <v>55</v>
      </c>
      <c r="Q19" s="64" t="s">
        <v>6</v>
      </c>
      <c r="R19" s="5"/>
      <c r="S19" s="17" t="s">
        <v>55</v>
      </c>
      <c r="T19" s="64" t="s">
        <v>6</v>
      </c>
      <c r="U19" s="5"/>
      <c r="V19" s="84" t="s">
        <v>55</v>
      </c>
      <c r="W19" s="64" t="s">
        <v>6</v>
      </c>
      <c r="X19" s="5"/>
      <c r="Y19" s="84" t="s">
        <v>55</v>
      </c>
      <c r="Z19" s="64" t="s">
        <v>6</v>
      </c>
      <c r="AA19" s="5"/>
      <c r="AB19" s="84" t="s">
        <v>55</v>
      </c>
      <c r="AC19" s="64" t="s">
        <v>6</v>
      </c>
      <c r="AD19" s="5"/>
      <c r="AE19" s="84" t="s">
        <v>55</v>
      </c>
      <c r="AF19" s="64" t="s">
        <v>6</v>
      </c>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row>
    <row r="20" spans="1:94" s="5" customFormat="1" ht="28.8" x14ac:dyDescent="0.3">
      <c r="A20" s="93"/>
      <c r="C20" s="16"/>
      <c r="D20" s="15" t="s">
        <v>10</v>
      </c>
      <c r="E20" s="65">
        <v>0</v>
      </c>
      <c r="F20" s="29"/>
      <c r="G20" s="10" t="s">
        <v>10</v>
      </c>
      <c r="H20" s="65">
        <v>50000</v>
      </c>
      <c r="I20" s="6"/>
      <c r="J20" s="10" t="s">
        <v>10</v>
      </c>
      <c r="K20" s="65">
        <v>0</v>
      </c>
      <c r="M20" s="10" t="s">
        <v>10</v>
      </c>
      <c r="N20" s="65">
        <v>0</v>
      </c>
      <c r="P20" s="10" t="s">
        <v>10</v>
      </c>
      <c r="Q20" s="65">
        <v>0</v>
      </c>
      <c r="S20" s="10" t="s">
        <v>10</v>
      </c>
      <c r="T20" s="65">
        <v>0</v>
      </c>
      <c r="V20" s="85" t="s">
        <v>10</v>
      </c>
      <c r="W20" s="65">
        <v>0</v>
      </c>
      <c r="Y20" s="85" t="s">
        <v>10</v>
      </c>
      <c r="Z20" s="65">
        <v>0</v>
      </c>
      <c r="AB20" s="85" t="s">
        <v>10</v>
      </c>
      <c r="AC20" s="65">
        <v>0</v>
      </c>
      <c r="AE20" s="85" t="s">
        <v>10</v>
      </c>
      <c r="AF20" s="65">
        <v>0</v>
      </c>
    </row>
    <row r="21" spans="1:94" ht="43.2" x14ac:dyDescent="0.3">
      <c r="C21" s="16"/>
      <c r="D21" s="39" t="s">
        <v>12</v>
      </c>
      <c r="E21" s="66">
        <v>0</v>
      </c>
      <c r="F21" s="29"/>
      <c r="G21" s="14" t="s">
        <v>12</v>
      </c>
      <c r="H21" s="66">
        <v>0</v>
      </c>
      <c r="I21" s="6"/>
      <c r="J21" s="14" t="s">
        <v>12</v>
      </c>
      <c r="K21" s="66">
        <v>0</v>
      </c>
      <c r="M21" s="14" t="s">
        <v>12</v>
      </c>
      <c r="N21" s="66">
        <v>0</v>
      </c>
      <c r="O21" s="5"/>
      <c r="P21" s="14" t="s">
        <v>12</v>
      </c>
      <c r="Q21" s="66">
        <v>0</v>
      </c>
      <c r="R21" s="5"/>
      <c r="S21" s="14" t="s">
        <v>12</v>
      </c>
      <c r="T21" s="66">
        <v>0</v>
      </c>
      <c r="U21" s="5"/>
      <c r="V21" s="86" t="s">
        <v>12</v>
      </c>
      <c r="W21" s="66">
        <v>0</v>
      </c>
      <c r="X21" s="5"/>
      <c r="Y21" s="86" t="s">
        <v>12</v>
      </c>
      <c r="Z21" s="66">
        <v>0</v>
      </c>
      <c r="AA21" s="5"/>
      <c r="AB21" s="86" t="s">
        <v>12</v>
      </c>
      <c r="AC21" s="66">
        <v>0</v>
      </c>
      <c r="AD21" s="5"/>
      <c r="AE21" s="86" t="s">
        <v>12</v>
      </c>
      <c r="AF21" s="66">
        <v>0</v>
      </c>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row>
    <row r="22" spans="1:94" x14ac:dyDescent="0.3">
      <c r="C22" s="16"/>
      <c r="D22" s="45" t="s">
        <v>11</v>
      </c>
      <c r="E22" s="67">
        <v>3</v>
      </c>
      <c r="F22" s="18"/>
      <c r="G22" s="10" t="s">
        <v>11</v>
      </c>
      <c r="H22" s="68">
        <v>1</v>
      </c>
      <c r="I22" s="6"/>
      <c r="J22" s="10" t="s">
        <v>11</v>
      </c>
      <c r="K22" s="68">
        <v>2</v>
      </c>
      <c r="M22" s="10" t="s">
        <v>11</v>
      </c>
      <c r="N22" s="68">
        <v>0</v>
      </c>
      <c r="O22" s="5"/>
      <c r="P22" s="10" t="s">
        <v>11</v>
      </c>
      <c r="Q22" s="68">
        <v>1</v>
      </c>
      <c r="R22" s="5"/>
      <c r="S22" s="10" t="s">
        <v>11</v>
      </c>
      <c r="T22" s="68">
        <v>1</v>
      </c>
      <c r="U22" s="5"/>
      <c r="V22" s="85" t="s">
        <v>11</v>
      </c>
      <c r="W22" s="68">
        <v>2</v>
      </c>
      <c r="X22" s="5"/>
      <c r="Y22" s="85" t="s">
        <v>11</v>
      </c>
      <c r="Z22" s="68">
        <v>1</v>
      </c>
      <c r="AA22" s="5"/>
      <c r="AB22" s="85" t="s">
        <v>11</v>
      </c>
      <c r="AC22" s="68">
        <v>1</v>
      </c>
      <c r="AD22" s="5"/>
      <c r="AE22" s="85" t="s">
        <v>11</v>
      </c>
      <c r="AF22" s="68">
        <v>1</v>
      </c>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row>
    <row r="23" spans="1:94" ht="28.8" x14ac:dyDescent="0.3">
      <c r="C23" s="16"/>
      <c r="D23" s="48" t="s">
        <v>43</v>
      </c>
      <c r="E23" s="49">
        <f>MAX((E20-E21)/12-IF(E19="Oui",788,394)-E22*394,0)</f>
        <v>0</v>
      </c>
      <c r="F23" s="19"/>
      <c r="G23" s="48" t="s">
        <v>14</v>
      </c>
      <c r="H23" s="49">
        <f>MAX((H20-H21)/12-IF(H19="Oui",788,394)-H22*394,0)</f>
        <v>2984.666666666667</v>
      </c>
      <c r="I23" s="6"/>
      <c r="J23" s="48" t="s">
        <v>14</v>
      </c>
      <c r="K23" s="49">
        <f>MAX((K20-K21)/12-IF(K19="Oui",788,394)-K22*394,0)</f>
        <v>0</v>
      </c>
      <c r="M23" s="48" t="s">
        <v>14</v>
      </c>
      <c r="N23" s="49">
        <f>MAX((N20-N21)/12-IF(N19="Oui",788,394)-N22*394,0)</f>
        <v>0</v>
      </c>
      <c r="O23" s="5"/>
      <c r="P23" s="48" t="s">
        <v>14</v>
      </c>
      <c r="Q23" s="49">
        <f>MAX((Q20-Q21)/12-IF(Q19="Oui",788,394)-Q22*394,0)</f>
        <v>0</v>
      </c>
      <c r="R23" s="5"/>
      <c r="S23" s="48" t="s">
        <v>14</v>
      </c>
      <c r="T23" s="49">
        <f>MAX((T20-T21)/12-IF(T19="Oui",788,394)-T22*394,0)</f>
        <v>0</v>
      </c>
      <c r="U23" s="5"/>
      <c r="V23" s="87" t="s">
        <v>14</v>
      </c>
      <c r="W23" s="88">
        <f>MAX((W20-W21)/12-IF(W19="Oui",788,394)-W22*394,0)</f>
        <v>0</v>
      </c>
      <c r="X23" s="5"/>
      <c r="Y23" s="87" t="s">
        <v>14</v>
      </c>
      <c r="Z23" s="88">
        <f>MAX((Z20-Z21)/12-IF(Z19="Oui",788,394)-Z22*394,0)</f>
        <v>0</v>
      </c>
      <c r="AA23" s="5"/>
      <c r="AB23" s="87" t="s">
        <v>14</v>
      </c>
      <c r="AC23" s="88">
        <f>MAX((AC20-AC21)/12-IF(AC19="Oui",788,394)-AC22*394,0)</f>
        <v>0</v>
      </c>
      <c r="AD23" s="5"/>
      <c r="AE23" s="87" t="s">
        <v>14</v>
      </c>
      <c r="AF23" s="88">
        <f>MAX((AF20-AF21)/12-IF(AF19="Oui",788,394)-AF22*394,0)</f>
        <v>0</v>
      </c>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row>
    <row r="24" spans="1:94" ht="28.8" x14ac:dyDescent="0.3">
      <c r="C24" s="16"/>
      <c r="D24" s="46" t="s">
        <v>13</v>
      </c>
      <c r="E24" s="47">
        <f>VLOOKUP(E23,tranches!A2:D65,4)</f>
        <v>0</v>
      </c>
      <c r="F24" s="20"/>
      <c r="G24" s="46" t="s">
        <v>13</v>
      </c>
      <c r="H24" s="47">
        <f>VLOOKUP(H23,tranches!A2:D65,4)</f>
        <v>0.10000000000000003</v>
      </c>
      <c r="I24" s="50"/>
      <c r="J24" s="46" t="s">
        <v>13</v>
      </c>
      <c r="K24" s="47">
        <f>VLOOKUP(K23,tranches!A2:D65,4)</f>
        <v>0</v>
      </c>
      <c r="L24" s="50"/>
      <c r="M24" s="46" t="s">
        <v>13</v>
      </c>
      <c r="N24" s="47">
        <f>VLOOKUP(N23,tranches!A2:D65,4)</f>
        <v>0</v>
      </c>
      <c r="O24" s="50"/>
      <c r="P24" s="46" t="s">
        <v>13</v>
      </c>
      <c r="Q24" s="47">
        <f>VLOOKUP(Q23,tranches!A2:D65,4)</f>
        <v>0</v>
      </c>
      <c r="R24" s="5"/>
      <c r="S24" s="46" t="s">
        <v>13</v>
      </c>
      <c r="T24" s="47">
        <f>VLOOKUP(T23,tranches!A2:D65,4)</f>
        <v>0</v>
      </c>
      <c r="U24" s="5"/>
      <c r="V24" s="89" t="s">
        <v>13</v>
      </c>
      <c r="W24" s="90">
        <f>VLOOKUP(W23,tranches!A2:D65,4)</f>
        <v>0</v>
      </c>
      <c r="X24" s="5"/>
      <c r="Y24" s="89" t="s">
        <v>13</v>
      </c>
      <c r="Z24" s="90">
        <f>VLOOKUP(Z23,tranches!A2:D65,4)</f>
        <v>0</v>
      </c>
      <c r="AA24" s="5"/>
      <c r="AB24" s="89" t="s">
        <v>13</v>
      </c>
      <c r="AC24" s="90">
        <f>VLOOKUP(AC23,tranches!A2:D65,4)</f>
        <v>0</v>
      </c>
      <c r="AD24" s="5"/>
      <c r="AE24" s="89" t="s">
        <v>13</v>
      </c>
      <c r="AF24" s="90">
        <f>VLOOKUP(AF23,tranches!A2:D65,4)</f>
        <v>0</v>
      </c>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row>
    <row r="25" spans="1:94" ht="28.8" x14ac:dyDescent="0.3">
      <c r="C25" s="16"/>
      <c r="D25" s="43" t="s">
        <v>39</v>
      </c>
      <c r="E25" s="44">
        <f xml:space="preserve"> IF(H8&gt;=1,ROUND(E24*E23,0),0)</f>
        <v>0</v>
      </c>
      <c r="F25" s="51"/>
      <c r="G25" s="43" t="s">
        <v>39</v>
      </c>
      <c r="H25" s="44">
        <f>IF(H8&gt;=2,ROUND(H24*H23,0),0)</f>
        <v>298</v>
      </c>
      <c r="I25" s="50"/>
      <c r="J25" s="43" t="s">
        <v>39</v>
      </c>
      <c r="K25" s="44">
        <f>IF(H8&gt;=3,ROUND(K24*K23,0),0)</f>
        <v>0</v>
      </c>
      <c r="L25" s="50"/>
      <c r="M25" s="43" t="s">
        <v>39</v>
      </c>
      <c r="N25" s="44">
        <f>IF(H8&gt;=4,ROUND(N24*N23,0),0)</f>
        <v>0</v>
      </c>
      <c r="O25" s="50"/>
      <c r="P25" s="43" t="s">
        <v>39</v>
      </c>
      <c r="Q25" s="44">
        <f>IF(H8&gt;=5,ROUND(Q24*Q23,0),0)</f>
        <v>0</v>
      </c>
      <c r="R25" s="5"/>
      <c r="S25" s="43" t="s">
        <v>39</v>
      </c>
      <c r="T25" s="44">
        <f>IF(H8&gt;=6,ROUND(T24*T23,0),0)</f>
        <v>0</v>
      </c>
      <c r="U25" s="5"/>
      <c r="V25" s="91" t="s">
        <v>39</v>
      </c>
      <c r="W25" s="92">
        <f>IF(H8&gt;=7,ROUND(W24*W23,0),0)</f>
        <v>0</v>
      </c>
      <c r="X25" s="5"/>
      <c r="Y25" s="91" t="s">
        <v>39</v>
      </c>
      <c r="Z25" s="92">
        <f>IF(H8&gt;=8,ROUND(Z24*Z23,0),0)</f>
        <v>0</v>
      </c>
      <c r="AA25" s="5"/>
      <c r="AB25" s="91" t="s">
        <v>39</v>
      </c>
      <c r="AC25" s="92">
        <f>IF(H8&gt;=9,ROUND(AC24*AC23,0),0)</f>
        <v>0</v>
      </c>
      <c r="AD25" s="5"/>
      <c r="AE25" s="91" t="s">
        <v>39</v>
      </c>
      <c r="AF25" s="92">
        <f>IF(H8&gt;=10,ROUND(AF24*AF23,0),0)</f>
        <v>0</v>
      </c>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row>
    <row r="26" spans="1:94" s="5" customFormat="1" x14ac:dyDescent="0.3">
      <c r="A26" s="93"/>
      <c r="C26" s="6"/>
      <c r="D26" s="114" t="s">
        <v>71</v>
      </c>
      <c r="E26" s="114"/>
      <c r="F26" s="29"/>
      <c r="G26" s="11"/>
      <c r="H26" s="29"/>
      <c r="I26" s="6"/>
      <c r="J26" s="11"/>
      <c r="K26" s="19"/>
    </row>
    <row r="27" spans="1:94" s="5" customFormat="1" ht="15" thickBot="1" x14ac:dyDescent="0.35">
      <c r="A27" s="93"/>
      <c r="C27" s="6"/>
      <c r="D27" s="11"/>
      <c r="E27" s="29"/>
      <c r="F27" s="29"/>
      <c r="G27" s="11"/>
      <c r="H27" s="29"/>
      <c r="I27" s="6"/>
      <c r="J27" s="11"/>
      <c r="K27" s="19"/>
    </row>
    <row r="28" spans="1:94" s="5" customFormat="1" ht="29.4" thickBot="1" x14ac:dyDescent="0.35">
      <c r="A28" s="96" t="s">
        <v>67</v>
      </c>
      <c r="C28" s="52">
        <v>4</v>
      </c>
      <c r="D28" s="99" t="s">
        <v>26</v>
      </c>
      <c r="E28" s="100"/>
      <c r="F28" s="29"/>
      <c r="G28" s="99" t="s">
        <v>30</v>
      </c>
      <c r="H28" s="100"/>
      <c r="I28" s="6"/>
      <c r="J28" s="99" t="s">
        <v>31</v>
      </c>
      <c r="K28" s="100"/>
      <c r="M28" s="99" t="s">
        <v>32</v>
      </c>
      <c r="N28" s="100"/>
      <c r="P28" s="99" t="s">
        <v>33</v>
      </c>
      <c r="Q28" s="100"/>
      <c r="S28" s="99" t="s">
        <v>34</v>
      </c>
      <c r="T28" s="100"/>
      <c r="V28" s="99" t="s">
        <v>35</v>
      </c>
      <c r="W28" s="100"/>
      <c r="Y28" s="99" t="s">
        <v>36</v>
      </c>
      <c r="Z28" s="100"/>
      <c r="AB28" s="99" t="s">
        <v>37</v>
      </c>
      <c r="AC28" s="100"/>
      <c r="AE28" s="99" t="s">
        <v>38</v>
      </c>
      <c r="AF28" s="100"/>
    </row>
    <row r="29" spans="1:94" s="5" customFormat="1" x14ac:dyDescent="0.3">
      <c r="A29" s="93"/>
      <c r="C29" s="6"/>
      <c r="D29" s="17" t="s">
        <v>15</v>
      </c>
      <c r="E29" s="64" t="s">
        <v>6</v>
      </c>
      <c r="F29" s="29"/>
      <c r="G29" s="17" t="s">
        <v>15</v>
      </c>
      <c r="H29" s="64" t="s">
        <v>6</v>
      </c>
      <c r="I29" s="6"/>
      <c r="J29" s="17" t="s">
        <v>15</v>
      </c>
      <c r="K29" s="64" t="s">
        <v>6</v>
      </c>
      <c r="M29" s="17" t="s">
        <v>15</v>
      </c>
      <c r="N29" s="64" t="s">
        <v>5</v>
      </c>
      <c r="P29" s="17" t="s">
        <v>15</v>
      </c>
      <c r="Q29" s="64" t="s">
        <v>6</v>
      </c>
      <c r="S29" s="17" t="s">
        <v>15</v>
      </c>
      <c r="T29" s="64" t="s">
        <v>5</v>
      </c>
      <c r="V29" s="17" t="s">
        <v>15</v>
      </c>
      <c r="W29" s="64" t="s">
        <v>5</v>
      </c>
      <c r="Y29" s="17" t="s">
        <v>15</v>
      </c>
      <c r="Z29" s="64" t="s">
        <v>6</v>
      </c>
      <c r="AB29" s="17" t="s">
        <v>15</v>
      </c>
      <c r="AC29" s="64" t="s">
        <v>6</v>
      </c>
      <c r="AE29" s="17" t="s">
        <v>15</v>
      </c>
      <c r="AF29" s="64" t="s">
        <v>5</v>
      </c>
    </row>
    <row r="30" spans="1:94" s="5" customFormat="1" ht="28.8" x14ac:dyDescent="0.3">
      <c r="A30" s="93"/>
      <c r="C30" s="6"/>
      <c r="D30" s="10" t="s">
        <v>10</v>
      </c>
      <c r="E30" s="69">
        <v>0</v>
      </c>
      <c r="F30" s="29"/>
      <c r="G30" s="10" t="s">
        <v>10</v>
      </c>
      <c r="H30" s="69">
        <v>35000</v>
      </c>
      <c r="I30" s="6"/>
      <c r="J30" s="10" t="s">
        <v>10</v>
      </c>
      <c r="K30" s="69">
        <v>0</v>
      </c>
      <c r="M30" s="10" t="s">
        <v>10</v>
      </c>
      <c r="N30" s="69">
        <v>40000</v>
      </c>
      <c r="P30" s="10" t="s">
        <v>10</v>
      </c>
      <c r="Q30" s="69">
        <v>0</v>
      </c>
      <c r="S30" s="10" t="s">
        <v>10</v>
      </c>
      <c r="T30" s="69">
        <v>30000</v>
      </c>
      <c r="V30" s="10" t="s">
        <v>10</v>
      </c>
      <c r="W30" s="69">
        <v>0</v>
      </c>
      <c r="Y30" s="10" t="s">
        <v>10</v>
      </c>
      <c r="Z30" s="69">
        <v>35000</v>
      </c>
      <c r="AB30" s="10" t="s">
        <v>10</v>
      </c>
      <c r="AC30" s="69">
        <v>0</v>
      </c>
      <c r="AE30" s="10" t="s">
        <v>10</v>
      </c>
      <c r="AF30" s="69">
        <v>0</v>
      </c>
    </row>
    <row r="31" spans="1:94" s="5" customFormat="1" ht="43.2" x14ac:dyDescent="0.3">
      <c r="A31" s="93"/>
      <c r="C31" s="6"/>
      <c r="D31" s="14" t="s">
        <v>12</v>
      </c>
      <c r="E31" s="70">
        <v>0</v>
      </c>
      <c r="F31" s="29"/>
      <c r="G31" s="14" t="s">
        <v>12</v>
      </c>
      <c r="H31" s="70">
        <v>0</v>
      </c>
      <c r="I31" s="6"/>
      <c r="J31" s="14" t="s">
        <v>12</v>
      </c>
      <c r="K31" s="70">
        <v>0</v>
      </c>
      <c r="M31" s="14" t="s">
        <v>12</v>
      </c>
      <c r="N31" s="70">
        <v>0</v>
      </c>
      <c r="P31" s="14" t="s">
        <v>12</v>
      </c>
      <c r="Q31" s="70">
        <v>0</v>
      </c>
      <c r="S31" s="14" t="s">
        <v>12</v>
      </c>
      <c r="T31" s="70">
        <v>0</v>
      </c>
      <c r="V31" s="14" t="s">
        <v>12</v>
      </c>
      <c r="W31" s="70">
        <v>0</v>
      </c>
      <c r="Y31" s="14" t="s">
        <v>12</v>
      </c>
      <c r="Z31" s="70">
        <v>0</v>
      </c>
      <c r="AB31" s="14" t="s">
        <v>12</v>
      </c>
      <c r="AC31" s="70">
        <v>0</v>
      </c>
      <c r="AE31" s="14" t="s">
        <v>12</v>
      </c>
      <c r="AF31" s="70">
        <v>0</v>
      </c>
    </row>
    <row r="32" spans="1:94" s="5" customFormat="1" x14ac:dyDescent="0.3">
      <c r="A32" s="93"/>
      <c r="C32" s="6"/>
      <c r="D32" s="10" t="s">
        <v>11</v>
      </c>
      <c r="E32" s="68">
        <v>0</v>
      </c>
      <c r="F32" s="29"/>
      <c r="G32" s="10" t="s">
        <v>11</v>
      </c>
      <c r="H32" s="68">
        <v>0</v>
      </c>
      <c r="I32" s="6"/>
      <c r="J32" s="10" t="s">
        <v>11</v>
      </c>
      <c r="K32" s="68">
        <v>0</v>
      </c>
      <c r="M32" s="10" t="s">
        <v>11</v>
      </c>
      <c r="N32" s="68">
        <v>0</v>
      </c>
      <c r="P32" s="10" t="s">
        <v>11</v>
      </c>
      <c r="Q32" s="68">
        <v>0</v>
      </c>
      <c r="S32" s="10" t="s">
        <v>11</v>
      </c>
      <c r="T32" s="68">
        <v>0</v>
      </c>
      <c r="V32" s="10" t="s">
        <v>11</v>
      </c>
      <c r="W32" s="68">
        <v>0</v>
      </c>
      <c r="Y32" s="10" t="s">
        <v>11</v>
      </c>
      <c r="Z32" s="68">
        <v>0</v>
      </c>
      <c r="AB32" s="10" t="s">
        <v>11</v>
      </c>
      <c r="AC32" s="68">
        <v>0</v>
      </c>
      <c r="AE32" s="10" t="s">
        <v>11</v>
      </c>
      <c r="AF32" s="68">
        <v>0</v>
      </c>
    </row>
    <row r="33" spans="1:68" s="5" customFormat="1" ht="28.8" x14ac:dyDescent="0.3">
      <c r="A33" s="93"/>
      <c r="C33" s="6"/>
      <c r="D33" s="48" t="s">
        <v>14</v>
      </c>
      <c r="E33" s="49">
        <f>MAX((E30-E31)/12-IF(E29="Oui",788,394)-E32*394,0)</f>
        <v>0</v>
      </c>
      <c r="F33" s="29"/>
      <c r="G33" s="48" t="s">
        <v>14</v>
      </c>
      <c r="H33" s="49">
        <f>MAX((H30-H31)/12-IF(H29="Oui",788,394)-H32*394,0)</f>
        <v>2522.6666666666665</v>
      </c>
      <c r="I33" s="6"/>
      <c r="J33" s="48" t="s">
        <v>14</v>
      </c>
      <c r="K33" s="49">
        <f>MAX((K30-K31)/12-IF(K29="Oui",788,394)-K32*394,0)</f>
        <v>0</v>
      </c>
      <c r="M33" s="48" t="s">
        <v>14</v>
      </c>
      <c r="N33" s="49">
        <f>MAX((N30-N31)/12-IF(N29="Oui",788,394)-N32*394,0)</f>
        <v>2545.3333333333335</v>
      </c>
      <c r="P33" s="48" t="s">
        <v>14</v>
      </c>
      <c r="Q33" s="49">
        <f>MAX((Q30-Q31)/12-IF(Q29="Oui",788,394)-Q32*394,0)</f>
        <v>0</v>
      </c>
      <c r="S33" s="48" t="s">
        <v>14</v>
      </c>
      <c r="T33" s="49">
        <f>MAX((T30-T31)/12-IF(T29="Oui",788,394)-T32*394,0)</f>
        <v>1712</v>
      </c>
      <c r="V33" s="48" t="s">
        <v>14</v>
      </c>
      <c r="W33" s="49">
        <f>MAX((W30-W31)/12-IF(W29="Oui",788,394)-W32*394,0)</f>
        <v>0</v>
      </c>
      <c r="Y33" s="48" t="s">
        <v>14</v>
      </c>
      <c r="Z33" s="49">
        <f>MAX((Z30-Z31)/12-IF(Z29="Oui",788,394)-Z32*394,0)</f>
        <v>2522.6666666666665</v>
      </c>
      <c r="AB33" s="48" t="s">
        <v>14</v>
      </c>
      <c r="AC33" s="49">
        <f>MAX((AC30-AC31)/12-IF(AC29="Oui",788,394)-AC32*394,0)</f>
        <v>0</v>
      </c>
      <c r="AE33" s="48" t="s">
        <v>14</v>
      </c>
      <c r="AF33" s="49">
        <f>MAX((AF30-AF31)/12-IF(AF29="Oui",788,394)-AF32*394,0)</f>
        <v>0</v>
      </c>
    </row>
    <row r="34" spans="1:68" s="5" customFormat="1" ht="28.8" x14ac:dyDescent="0.3">
      <c r="A34" s="93"/>
      <c r="C34" s="16"/>
      <c r="D34" s="46" t="s">
        <v>16</v>
      </c>
      <c r="E34" s="47">
        <f>VLOOKUP(E33,tranches!G1:J65,4)</f>
        <v>0</v>
      </c>
      <c r="F34" s="51"/>
      <c r="G34" s="46" t="s">
        <v>16</v>
      </c>
      <c r="H34" s="47">
        <f>VLOOKUP(H33,tranches!G1:J65,4)</f>
        <v>4.250000000000001E-2</v>
      </c>
      <c r="I34" s="50"/>
      <c r="J34" s="46" t="s">
        <v>16</v>
      </c>
      <c r="K34" s="47">
        <f>VLOOKUP(K33,tranches!G1:J65,4)</f>
        <v>0</v>
      </c>
      <c r="L34" s="50"/>
      <c r="M34" s="46" t="s">
        <v>16</v>
      </c>
      <c r="N34" s="47">
        <f>VLOOKUP(N33,tranches!G1:J65,4)</f>
        <v>4.250000000000001E-2</v>
      </c>
      <c r="O34" s="50"/>
      <c r="P34" s="46" t="s">
        <v>16</v>
      </c>
      <c r="Q34" s="47">
        <f>VLOOKUP(Q33,tranches!G1:J65,4)</f>
        <v>0</v>
      </c>
      <c r="R34" s="50"/>
      <c r="S34" s="46" t="s">
        <v>16</v>
      </c>
      <c r="T34" s="47">
        <f>VLOOKUP(T33,tranches!G1:J65,4)</f>
        <v>0.03</v>
      </c>
      <c r="U34" s="50"/>
      <c r="V34" s="46" t="s">
        <v>16</v>
      </c>
      <c r="W34" s="47">
        <f>VLOOKUP(W33,tranches!G1:J65,4)</f>
        <v>0</v>
      </c>
      <c r="X34" s="50"/>
      <c r="Y34" s="46" t="s">
        <v>16</v>
      </c>
      <c r="Z34" s="47">
        <f>VLOOKUP(Z33,tranches!G1:J65,4)</f>
        <v>4.250000000000001E-2</v>
      </c>
      <c r="AA34" s="50"/>
      <c r="AB34" s="46" t="s">
        <v>16</v>
      </c>
      <c r="AC34" s="47">
        <f>VLOOKUP(AC33,tranches!G1:J65,4)</f>
        <v>0</v>
      </c>
      <c r="AD34" s="50"/>
      <c r="AE34" s="46" t="s">
        <v>16</v>
      </c>
      <c r="AF34" s="47">
        <f>VLOOKUP(AF33,tranches!G1:J65,4)</f>
        <v>0</v>
      </c>
    </row>
    <row r="35" spans="1:68" s="5" customFormat="1" ht="28.8" x14ac:dyDescent="0.3">
      <c r="A35" s="93"/>
      <c r="C35" s="16"/>
      <c r="D35" s="43" t="s">
        <v>17</v>
      </c>
      <c r="E35" s="44">
        <f>IF(H9&gt;=1,ROUND(E34*E33,0),0)</f>
        <v>0</v>
      </c>
      <c r="F35" s="51"/>
      <c r="G35" s="43" t="s">
        <v>17</v>
      </c>
      <c r="H35" s="44">
        <f>IF(H9&gt;=2,ROUND(H34*H33,0),0)</f>
        <v>107</v>
      </c>
      <c r="I35" s="50"/>
      <c r="J35" s="43" t="s">
        <v>17</v>
      </c>
      <c r="K35" s="44">
        <f>IF(H9&gt;=3,ROUND(K34*K33,0),0)</f>
        <v>0</v>
      </c>
      <c r="L35" s="50"/>
      <c r="M35" s="43" t="s">
        <v>17</v>
      </c>
      <c r="N35" s="44">
        <f>IF(H9&gt;=4,ROUND(N34*N33,0),0)</f>
        <v>108</v>
      </c>
      <c r="O35" s="50"/>
      <c r="P35" s="43" t="s">
        <v>17</v>
      </c>
      <c r="Q35" s="44">
        <f>IF(H9&gt;=5,ROUND(Q34*Q33,0),0)</f>
        <v>0</v>
      </c>
      <c r="R35" s="50"/>
      <c r="S35" s="43" t="s">
        <v>17</v>
      </c>
      <c r="T35" s="44">
        <f>IF(H9&gt;=6,ROUND(T34*T33,0),0)</f>
        <v>51</v>
      </c>
      <c r="U35" s="50"/>
      <c r="V35" s="43" t="s">
        <v>17</v>
      </c>
      <c r="W35" s="44">
        <f>IF(H9&gt;=7,ROUND(W34*W33,0),0)</f>
        <v>0</v>
      </c>
      <c r="X35" s="50"/>
      <c r="Y35" s="43" t="s">
        <v>17</v>
      </c>
      <c r="Z35" s="44">
        <f>IF(H9&gt;=8,ROUND(Z34*Z33,0),0)</f>
        <v>107</v>
      </c>
      <c r="AA35" s="50"/>
      <c r="AB35" s="43" t="s">
        <v>17</v>
      </c>
      <c r="AC35" s="44">
        <f>IF(H9&gt;=9,ROUND(AC34*AC33,0),0)</f>
        <v>0</v>
      </c>
      <c r="AD35" s="50"/>
      <c r="AE35" s="43" t="s">
        <v>17</v>
      </c>
      <c r="AF35" s="44">
        <f>IF(H9&gt;=10,ROUND(AF34*AF33,0),0)</f>
        <v>0</v>
      </c>
    </row>
    <row r="36" spans="1:68" s="5" customFormat="1" x14ac:dyDescent="0.3">
      <c r="A36" s="93"/>
      <c r="C36" s="6"/>
      <c r="D36" s="11"/>
      <c r="E36" s="29"/>
      <c r="F36" s="29"/>
      <c r="G36" s="11"/>
      <c r="H36" s="29"/>
      <c r="I36" s="6"/>
      <c r="J36" s="11"/>
      <c r="K36" s="19"/>
    </row>
    <row r="37" spans="1:68" s="5" customFormat="1" ht="16.2" thickBot="1" x14ac:dyDescent="0.35">
      <c r="A37" s="93"/>
      <c r="C37" s="6"/>
      <c r="D37" s="11"/>
      <c r="E37" s="29"/>
      <c r="F37" s="52">
        <v>5</v>
      </c>
      <c r="G37" s="99" t="s">
        <v>44</v>
      </c>
      <c r="H37" s="100"/>
      <c r="I37" s="6"/>
      <c r="J37" s="11"/>
      <c r="K37" s="19"/>
    </row>
    <row r="38" spans="1:68" s="5" customFormat="1" ht="29.4" thickBot="1" x14ac:dyDescent="0.35">
      <c r="A38" s="93"/>
      <c r="C38" s="6"/>
      <c r="D38" s="96" t="s">
        <v>68</v>
      </c>
      <c r="E38" s="29"/>
      <c r="F38" s="29"/>
      <c r="G38" s="25" t="s">
        <v>50</v>
      </c>
      <c r="H38" s="71">
        <v>2695.53</v>
      </c>
      <c r="I38" s="112" t="s">
        <v>70</v>
      </c>
      <c r="J38" s="113"/>
      <c r="K38" s="19"/>
    </row>
    <row r="39" spans="1:68" s="5" customFormat="1" x14ac:dyDescent="0.3">
      <c r="A39" s="93"/>
      <c r="C39" s="6"/>
      <c r="D39" s="11"/>
      <c r="E39" s="29"/>
      <c r="F39" s="29"/>
      <c r="G39" s="11"/>
      <c r="H39" s="29"/>
      <c r="I39" s="6"/>
      <c r="J39" s="11"/>
      <c r="K39" s="19"/>
    </row>
    <row r="40" spans="1:68" x14ac:dyDescent="0.3">
      <c r="C40" s="6"/>
      <c r="D40" s="12"/>
      <c r="E40" s="12"/>
      <c r="F40" s="12"/>
      <c r="G40" s="106" t="s">
        <v>27</v>
      </c>
      <c r="H40" s="107"/>
      <c r="I40" s="6"/>
      <c r="J40" s="6"/>
      <c r="K40" s="6"/>
      <c r="L40" s="6"/>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row>
    <row r="41" spans="1:68" s="6" customFormat="1" ht="43.2" x14ac:dyDescent="0.3">
      <c r="A41" s="94"/>
      <c r="G41" s="27" t="s">
        <v>46</v>
      </c>
      <c r="H41" s="32">
        <f>IF(H12&gt;14412,0.9*(H12/12),(H12/12)-120.1)</f>
        <v>1252.0500000000002</v>
      </c>
    </row>
    <row r="42" spans="1:68" s="6" customFormat="1" ht="28.8" x14ac:dyDescent="0.3">
      <c r="A42" s="94"/>
      <c r="F42" s="26"/>
      <c r="G42" s="27" t="s">
        <v>45</v>
      </c>
      <c r="H42" s="32">
        <f>H16+E25+H25+K25+N25+Q25+E35+H35+K35+N35+Q35+T35+W35+Z35+AC35+AF35</f>
        <v>1037.6666666666667</v>
      </c>
    </row>
    <row r="43" spans="1:68" s="6" customFormat="1" ht="28.8" x14ac:dyDescent="0.3">
      <c r="A43" s="94"/>
      <c r="F43" s="31"/>
      <c r="G43" s="40" t="s">
        <v>28</v>
      </c>
      <c r="H43" s="41">
        <f>H41+H42</f>
        <v>2289.7166666666672</v>
      </c>
    </row>
    <row r="44" spans="1:68" s="6" customFormat="1" x14ac:dyDescent="0.3">
      <c r="A44" s="94"/>
      <c r="F44" s="31"/>
      <c r="G44" s="53"/>
      <c r="H44" s="54"/>
    </row>
    <row r="45" spans="1:68" ht="15" thickBot="1" x14ac:dyDescent="0.35">
      <c r="C45" s="6"/>
      <c r="D45" s="6"/>
      <c r="E45" s="98"/>
      <c r="F45" s="31"/>
      <c r="G45" s="35"/>
      <c r="H45" s="35"/>
      <c r="I45" s="6"/>
      <c r="J45" s="6"/>
      <c r="K45" s="6"/>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row>
    <row r="46" spans="1:68" ht="63.6" thickBot="1" x14ac:dyDescent="0.35">
      <c r="D46" s="97" t="s">
        <v>69</v>
      </c>
      <c r="E46" s="35"/>
      <c r="G46" s="82" t="str">
        <f>IF(H43&gt;=H38,"D'APRES LES INFORMATIONS FOURNIES, VOUS N'ETES PAS ELIGIBLE A L'ASH","D'APRES LES INFORMATIONS FOURNIES, VOUS POURRIEZ BÉNÉFICIER DE L'ASH A HAUTEUR DE :")</f>
        <v>D'APRES LES INFORMATIONS FOURNIES, VOUS POURRIEZ BÉNÉFICIER DE L'ASH A HAUTEUR DE :</v>
      </c>
      <c r="H46" s="83">
        <f>IF(H43&lt;H38,H38-H43,"")</f>
        <v>405.81333333333305</v>
      </c>
      <c r="I46" s="6"/>
      <c r="J46" s="6"/>
      <c r="K46" s="6"/>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row>
    <row r="47" spans="1:68" x14ac:dyDescent="0.3">
      <c r="D47" s="6"/>
      <c r="E47" s="6"/>
      <c r="G47" s="6"/>
      <c r="H47" s="6"/>
      <c r="I47" s="6"/>
      <c r="J47" s="6"/>
      <c r="K47" s="6"/>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row>
    <row r="48" spans="1:68" x14ac:dyDescent="0.3">
      <c r="D48" s="5"/>
      <c r="E48" s="5"/>
      <c r="G48" s="5"/>
      <c r="H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row>
    <row r="49" spans="3:68" x14ac:dyDescent="0.3">
      <c r="C49" s="6"/>
      <c r="D49" s="5"/>
      <c r="E49" s="5"/>
      <c r="G49" s="5"/>
      <c r="H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row>
    <row r="50" spans="3:68" x14ac:dyDescent="0.3">
      <c r="D50" s="5"/>
      <c r="E50" s="5"/>
      <c r="G50" s="5"/>
      <c r="H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row>
    <row r="51" spans="3:68" x14ac:dyDescent="0.3">
      <c r="D51" s="5"/>
      <c r="E51" s="5"/>
      <c r="G51" s="5"/>
      <c r="H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row>
    <row r="52" spans="3:68" x14ac:dyDescent="0.3">
      <c r="C52" s="6"/>
      <c r="D52" s="5"/>
      <c r="E52" s="5"/>
      <c r="G52" s="6"/>
      <c r="H52" s="6"/>
      <c r="I52" s="6"/>
      <c r="J52" s="6"/>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row>
    <row r="53" spans="3:68" x14ac:dyDescent="0.3">
      <c r="D53" s="5"/>
      <c r="E53" s="5"/>
      <c r="G53" s="6"/>
      <c r="H53" s="6"/>
      <c r="I53" s="6"/>
      <c r="J53" s="6"/>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row>
    <row r="54" spans="3:68" x14ac:dyDescent="0.3">
      <c r="D54" s="5"/>
      <c r="E54" s="5"/>
      <c r="G54" s="37"/>
      <c r="H54" s="6"/>
      <c r="I54" s="6"/>
      <c r="J54" s="6"/>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row>
    <row r="55" spans="3:68" x14ac:dyDescent="0.3">
      <c r="D55" s="5"/>
      <c r="E55" s="5"/>
      <c r="G55" s="6"/>
      <c r="H55" s="6"/>
      <c r="I55" s="6"/>
      <c r="J55" s="6"/>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row>
    <row r="56" spans="3:68" x14ac:dyDescent="0.3">
      <c r="D56" s="5"/>
      <c r="E56" s="5"/>
      <c r="G56" s="6"/>
      <c r="H56" s="6"/>
      <c r="I56" s="6"/>
      <c r="J56" s="6"/>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row>
    <row r="57" spans="3:68" x14ac:dyDescent="0.3">
      <c r="D57" s="5"/>
      <c r="E57" s="5"/>
      <c r="G57" s="6"/>
      <c r="H57" s="6"/>
      <c r="I57" s="6"/>
      <c r="J57" s="6"/>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row>
    <row r="58" spans="3:68" x14ac:dyDescent="0.3">
      <c r="D58" s="5"/>
      <c r="E58" s="5"/>
      <c r="G58" s="6"/>
      <c r="H58" s="6"/>
      <c r="I58" s="6"/>
      <c r="J58" s="6"/>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row>
    <row r="59" spans="3:68" x14ac:dyDescent="0.3">
      <c r="D59" s="5"/>
      <c r="E59" s="5"/>
      <c r="G59" s="6"/>
      <c r="H59" s="6"/>
      <c r="I59" s="6"/>
      <c r="J59" s="6"/>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row>
    <row r="60" spans="3:68" x14ac:dyDescent="0.3">
      <c r="D60" s="5"/>
      <c r="E60" s="5"/>
      <c r="G60" s="6"/>
      <c r="H60" s="6"/>
      <c r="I60" s="6"/>
      <c r="J60" s="6"/>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row>
    <row r="61" spans="3:68" x14ac:dyDescent="0.3">
      <c r="D61" s="5"/>
      <c r="E61" s="5"/>
      <c r="G61" s="6"/>
      <c r="H61" s="6"/>
      <c r="I61" s="6"/>
      <c r="J61" s="6"/>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row>
    <row r="62" spans="3:68" x14ac:dyDescent="0.3">
      <c r="D62" s="5"/>
      <c r="E62" s="5"/>
      <c r="G62" s="6"/>
      <c r="H62" s="6"/>
      <c r="I62" s="6"/>
      <c r="J62" s="6"/>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row>
    <row r="63" spans="3:68" x14ac:dyDescent="0.3">
      <c r="D63" s="5"/>
      <c r="E63" s="5"/>
      <c r="G63" s="6"/>
      <c r="H63" s="6"/>
      <c r="I63" s="6"/>
      <c r="J63" s="6"/>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row>
    <row r="64" spans="3:68" x14ac:dyDescent="0.3">
      <c r="D64" s="5"/>
      <c r="E64" s="5"/>
      <c r="G64" s="5"/>
      <c r="H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row>
    <row r="65" spans="4:68" x14ac:dyDescent="0.3">
      <c r="D65" s="5"/>
      <c r="E65" s="5"/>
      <c r="G65" s="5"/>
      <c r="H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row>
    <row r="66" spans="4:68" x14ac:dyDescent="0.3">
      <c r="D66" s="5"/>
      <c r="E66" s="5"/>
      <c r="G66" s="5"/>
      <c r="H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row>
    <row r="67" spans="4:68" x14ac:dyDescent="0.3">
      <c r="D67" s="5"/>
      <c r="E67" s="5"/>
      <c r="G67" s="5"/>
      <c r="H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row>
    <row r="68" spans="4:68" x14ac:dyDescent="0.3">
      <c r="D68" s="5"/>
      <c r="E68" s="5"/>
      <c r="G68" s="5"/>
      <c r="H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row>
    <row r="69" spans="4:68" x14ac:dyDescent="0.3">
      <c r="D69" s="5"/>
      <c r="E69" s="5"/>
      <c r="G69" s="5"/>
      <c r="H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row>
    <row r="70" spans="4:68" x14ac:dyDescent="0.3">
      <c r="D70" s="5"/>
      <c r="E70" s="5"/>
      <c r="G70" s="5"/>
      <c r="H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row>
    <row r="71" spans="4:68" x14ac:dyDescent="0.3">
      <c r="D71" s="5"/>
      <c r="E71" s="5"/>
      <c r="G71" s="5"/>
      <c r="H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row>
    <row r="72" spans="4:68" x14ac:dyDescent="0.3">
      <c r="D72" s="5"/>
      <c r="E72" s="5"/>
      <c r="G72" s="5"/>
      <c r="H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row>
    <row r="73" spans="4:68" x14ac:dyDescent="0.3">
      <c r="D73" s="5"/>
      <c r="E73" s="5"/>
      <c r="G73" s="5"/>
      <c r="H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row>
    <row r="74" spans="4:68" x14ac:dyDescent="0.3">
      <c r="D74" s="5"/>
      <c r="E74" s="5"/>
      <c r="G74" s="5"/>
      <c r="H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row>
    <row r="75" spans="4:68" x14ac:dyDescent="0.3">
      <c r="D75" s="5"/>
      <c r="E75" s="5"/>
      <c r="G75" s="5"/>
      <c r="H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row>
    <row r="76" spans="4:68" x14ac:dyDescent="0.3">
      <c r="D76" s="5"/>
      <c r="E76" s="5"/>
      <c r="G76" s="5"/>
      <c r="H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row>
    <row r="77" spans="4:68" x14ac:dyDescent="0.3">
      <c r="D77" s="5"/>
      <c r="E77" s="5"/>
      <c r="G77" s="5"/>
      <c r="H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row>
    <row r="78" spans="4:68" x14ac:dyDescent="0.3">
      <c r="D78" s="5"/>
      <c r="E78" s="5"/>
      <c r="G78" s="5"/>
      <c r="H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row>
    <row r="79" spans="4:68" x14ac:dyDescent="0.3">
      <c r="D79" s="5"/>
      <c r="E79" s="5"/>
      <c r="G79" s="5"/>
      <c r="H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row>
    <row r="80" spans="4:68" x14ac:dyDescent="0.3">
      <c r="D80" s="5"/>
      <c r="E80" s="5"/>
      <c r="G80" s="5"/>
      <c r="H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row>
    <row r="81" spans="4:68" x14ac:dyDescent="0.3">
      <c r="D81" s="5"/>
      <c r="E81" s="5"/>
      <c r="G81" s="5"/>
      <c r="H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row>
    <row r="82" spans="4:68" x14ac:dyDescent="0.3">
      <c r="D82" s="5"/>
      <c r="E82" s="5"/>
      <c r="G82" s="5"/>
      <c r="H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row>
    <row r="83" spans="4:68" x14ac:dyDescent="0.3">
      <c r="D83" s="5"/>
      <c r="E83" s="5"/>
      <c r="G83" s="5"/>
      <c r="H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row>
    <row r="84" spans="4:68" x14ac:dyDescent="0.3">
      <c r="D84" s="5"/>
      <c r="E84" s="5"/>
      <c r="G84" s="5"/>
      <c r="H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row>
    <row r="85" spans="4:68" x14ac:dyDescent="0.3">
      <c r="D85" s="5"/>
      <c r="E85" s="5"/>
      <c r="G85" s="5"/>
      <c r="H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row>
    <row r="86" spans="4:68" x14ac:dyDescent="0.3">
      <c r="D86" s="5"/>
      <c r="E86" s="5"/>
      <c r="G86" s="5"/>
      <c r="H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row>
    <row r="87" spans="4:68" x14ac:dyDescent="0.3">
      <c r="D87" s="5"/>
      <c r="E87" s="5"/>
      <c r="G87" s="5"/>
      <c r="H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row>
    <row r="88" spans="4:68" x14ac:dyDescent="0.3">
      <c r="D88" s="5"/>
      <c r="E88" s="5"/>
      <c r="G88" s="5"/>
      <c r="H88" s="5"/>
      <c r="M88" s="5"/>
      <c r="N88" s="5"/>
      <c r="O88" s="5"/>
      <c r="P88" s="5"/>
      <c r="Q88" s="5"/>
      <c r="R88" s="5"/>
      <c r="S88" s="5"/>
      <c r="T88" s="5"/>
      <c r="U88" s="5"/>
      <c r="V88" s="5"/>
      <c r="W88" s="5"/>
    </row>
    <row r="89" spans="4:68" x14ac:dyDescent="0.3">
      <c r="D89" s="5"/>
      <c r="E89" s="5"/>
      <c r="G89" s="5"/>
      <c r="H89" s="5"/>
      <c r="M89" s="5"/>
      <c r="N89" s="5"/>
      <c r="O89" s="5"/>
      <c r="P89" s="5"/>
      <c r="Q89" s="5"/>
      <c r="R89" s="5"/>
      <c r="S89" s="5"/>
      <c r="T89" s="5"/>
      <c r="U89" s="5"/>
      <c r="V89" s="5"/>
      <c r="W89" s="5"/>
    </row>
    <row r="90" spans="4:68" x14ac:dyDescent="0.3">
      <c r="D90" s="5"/>
      <c r="E90" s="5"/>
      <c r="G90" s="5"/>
      <c r="H90" s="5"/>
      <c r="M90" s="5"/>
      <c r="N90" s="5"/>
      <c r="O90" s="5"/>
      <c r="P90" s="5"/>
      <c r="Q90" s="5"/>
      <c r="R90" s="5"/>
      <c r="S90" s="5"/>
      <c r="T90" s="5"/>
      <c r="U90" s="5"/>
      <c r="V90" s="5"/>
      <c r="W90" s="5"/>
    </row>
    <row r="91" spans="4:68" x14ac:dyDescent="0.3">
      <c r="D91" s="5"/>
      <c r="E91" s="5"/>
      <c r="G91" s="5"/>
      <c r="H91" s="5"/>
      <c r="M91" s="5"/>
      <c r="N91" s="5"/>
      <c r="O91" s="5"/>
      <c r="P91" s="5"/>
      <c r="Q91" s="5"/>
      <c r="R91" s="5"/>
      <c r="S91" s="5"/>
      <c r="T91" s="5"/>
      <c r="U91" s="5"/>
      <c r="V91" s="5"/>
      <c r="W91" s="5"/>
    </row>
    <row r="92" spans="4:68" x14ac:dyDescent="0.3">
      <c r="D92" s="5"/>
      <c r="E92" s="5"/>
      <c r="G92" s="5"/>
      <c r="H92" s="5"/>
      <c r="M92" s="5"/>
      <c r="N92" s="5"/>
      <c r="O92" s="5"/>
      <c r="P92" s="5"/>
      <c r="Q92" s="5"/>
      <c r="R92" s="5"/>
      <c r="S92" s="5"/>
      <c r="T92" s="5"/>
      <c r="U92" s="5"/>
      <c r="V92" s="5"/>
      <c r="W92" s="5"/>
    </row>
    <row r="93" spans="4:68" x14ac:dyDescent="0.3">
      <c r="D93" s="5"/>
      <c r="E93" s="5"/>
      <c r="G93" s="5"/>
      <c r="H93" s="5"/>
      <c r="M93" s="5"/>
      <c r="N93" s="5"/>
      <c r="O93" s="5"/>
      <c r="P93" s="5"/>
      <c r="Q93" s="5"/>
      <c r="R93" s="5"/>
      <c r="S93" s="5"/>
      <c r="T93" s="5"/>
      <c r="U93" s="5"/>
      <c r="V93" s="5"/>
      <c r="W93" s="5"/>
    </row>
    <row r="94" spans="4:68" x14ac:dyDescent="0.3">
      <c r="D94" s="5"/>
      <c r="E94" s="5"/>
      <c r="G94" s="5"/>
      <c r="H94" s="5"/>
      <c r="M94" s="5"/>
      <c r="N94" s="5"/>
      <c r="O94" s="5"/>
      <c r="P94" s="5"/>
      <c r="Q94" s="5"/>
      <c r="R94" s="5"/>
      <c r="S94" s="5"/>
      <c r="T94" s="5"/>
      <c r="U94" s="5"/>
      <c r="V94" s="5"/>
      <c r="W94" s="5"/>
    </row>
    <row r="95" spans="4:68" x14ac:dyDescent="0.3">
      <c r="D95" s="5"/>
      <c r="E95" s="5"/>
      <c r="G95" s="5"/>
      <c r="H95" s="5"/>
      <c r="M95" s="5"/>
      <c r="N95" s="5"/>
      <c r="O95" s="5"/>
      <c r="P95" s="5"/>
      <c r="Q95" s="5"/>
      <c r="R95" s="5"/>
      <c r="S95" s="5"/>
      <c r="T95" s="5"/>
      <c r="U95" s="5"/>
      <c r="V95" s="5"/>
      <c r="W95" s="5"/>
    </row>
    <row r="96" spans="4:68" x14ac:dyDescent="0.3">
      <c r="D96" s="5"/>
      <c r="E96" s="5"/>
      <c r="G96" s="5"/>
      <c r="H96" s="5"/>
      <c r="M96" s="5"/>
      <c r="N96" s="5"/>
      <c r="O96" s="5"/>
      <c r="P96" s="5"/>
      <c r="Q96" s="5"/>
      <c r="R96" s="5"/>
      <c r="S96" s="5"/>
      <c r="T96" s="5"/>
      <c r="U96" s="5"/>
      <c r="V96" s="5"/>
      <c r="W96" s="5"/>
    </row>
    <row r="97" spans="4:23" x14ac:dyDescent="0.3">
      <c r="D97" s="5"/>
      <c r="E97" s="5"/>
      <c r="G97" s="5"/>
      <c r="H97" s="5"/>
      <c r="M97" s="5"/>
      <c r="N97" s="5"/>
      <c r="O97" s="5"/>
      <c r="P97" s="5"/>
      <c r="Q97" s="5"/>
      <c r="R97" s="5"/>
      <c r="S97" s="5"/>
      <c r="T97" s="5"/>
      <c r="U97" s="5"/>
      <c r="V97" s="5"/>
      <c r="W97" s="5"/>
    </row>
    <row r="98" spans="4:23" x14ac:dyDescent="0.3">
      <c r="D98" s="5"/>
      <c r="E98" s="5"/>
      <c r="G98" s="5"/>
      <c r="H98" s="5"/>
      <c r="M98" s="5"/>
      <c r="N98" s="5"/>
      <c r="O98" s="5"/>
      <c r="P98" s="5"/>
      <c r="Q98" s="5"/>
      <c r="R98" s="5"/>
      <c r="S98" s="5"/>
      <c r="T98" s="5"/>
      <c r="U98" s="5"/>
      <c r="V98" s="5"/>
      <c r="W98" s="5"/>
    </row>
    <row r="99" spans="4:23" x14ac:dyDescent="0.3">
      <c r="D99" s="5"/>
      <c r="E99" s="5"/>
      <c r="G99" s="5"/>
      <c r="H99" s="5"/>
      <c r="M99" s="5"/>
      <c r="N99" s="5"/>
      <c r="O99" s="5"/>
      <c r="P99" s="5"/>
      <c r="Q99" s="5"/>
      <c r="R99" s="5"/>
      <c r="S99" s="5"/>
      <c r="T99" s="5"/>
      <c r="U99" s="5"/>
      <c r="V99" s="5"/>
      <c r="W99" s="5"/>
    </row>
    <row r="100" spans="4:23" x14ac:dyDescent="0.3">
      <c r="D100" s="5"/>
      <c r="E100" s="5"/>
      <c r="G100" s="5"/>
      <c r="H100" s="5"/>
      <c r="M100" s="5"/>
      <c r="N100" s="5"/>
      <c r="O100" s="5"/>
      <c r="P100" s="5"/>
      <c r="Q100" s="5"/>
      <c r="R100" s="5"/>
      <c r="S100" s="5"/>
      <c r="T100" s="5"/>
      <c r="U100" s="5"/>
      <c r="V100" s="5"/>
      <c r="W100" s="5"/>
    </row>
    <row r="101" spans="4:23" x14ac:dyDescent="0.3">
      <c r="D101" s="5"/>
      <c r="E101" s="5"/>
      <c r="G101" s="5"/>
      <c r="H101" s="5"/>
      <c r="M101" s="5"/>
      <c r="N101" s="5"/>
      <c r="O101" s="5"/>
      <c r="P101" s="5"/>
      <c r="Q101" s="5"/>
      <c r="R101" s="5"/>
      <c r="S101" s="5"/>
      <c r="T101" s="5"/>
      <c r="U101" s="5"/>
      <c r="V101" s="5"/>
      <c r="W101" s="5"/>
    </row>
    <row r="102" spans="4:23" x14ac:dyDescent="0.3">
      <c r="D102" s="5"/>
      <c r="E102" s="5"/>
      <c r="G102" s="5"/>
      <c r="H102" s="5"/>
      <c r="M102" s="5"/>
      <c r="N102" s="5"/>
      <c r="O102" s="5"/>
      <c r="P102" s="5"/>
      <c r="Q102" s="5"/>
      <c r="R102" s="5"/>
      <c r="S102" s="5"/>
      <c r="T102" s="5"/>
      <c r="U102" s="5"/>
      <c r="V102" s="5"/>
      <c r="W102" s="5"/>
    </row>
    <row r="103" spans="4:23" x14ac:dyDescent="0.3">
      <c r="D103" s="5"/>
      <c r="E103" s="5"/>
      <c r="G103" s="5"/>
      <c r="H103" s="5"/>
      <c r="M103" s="5"/>
      <c r="N103" s="5"/>
      <c r="O103" s="5"/>
      <c r="P103" s="5"/>
      <c r="Q103" s="5"/>
      <c r="R103" s="5"/>
      <c r="S103" s="5"/>
      <c r="T103" s="5"/>
      <c r="U103" s="5"/>
      <c r="V103" s="5"/>
      <c r="W103" s="5"/>
    </row>
    <row r="104" spans="4:23" x14ac:dyDescent="0.3">
      <c r="D104" s="5"/>
      <c r="E104" s="5"/>
      <c r="G104" s="5"/>
      <c r="H104" s="5"/>
      <c r="M104" s="5"/>
      <c r="N104" s="5"/>
      <c r="O104" s="5"/>
      <c r="P104" s="5"/>
      <c r="Q104" s="5"/>
      <c r="R104" s="5"/>
      <c r="S104" s="5"/>
      <c r="T104" s="5"/>
      <c r="U104" s="5"/>
      <c r="V104" s="5"/>
      <c r="W104" s="5"/>
    </row>
    <row r="105" spans="4:23" x14ac:dyDescent="0.3">
      <c r="D105" s="5"/>
      <c r="E105" s="5"/>
      <c r="G105" s="5"/>
      <c r="H105" s="5"/>
      <c r="M105" s="5"/>
      <c r="N105" s="5"/>
      <c r="O105" s="5"/>
      <c r="P105" s="5"/>
      <c r="Q105" s="5"/>
      <c r="R105" s="5"/>
      <c r="S105" s="5"/>
      <c r="T105" s="5"/>
      <c r="U105" s="5"/>
      <c r="V105" s="5"/>
      <c r="W105" s="5"/>
    </row>
    <row r="106" spans="4:23" x14ac:dyDescent="0.3">
      <c r="D106" s="5"/>
      <c r="E106" s="5"/>
      <c r="G106" s="5"/>
      <c r="H106" s="5"/>
      <c r="M106" s="5"/>
      <c r="N106" s="5"/>
      <c r="O106" s="5"/>
      <c r="P106" s="5"/>
      <c r="Q106" s="5"/>
      <c r="R106" s="5"/>
      <c r="S106" s="5"/>
      <c r="T106" s="5"/>
      <c r="U106" s="5"/>
      <c r="V106" s="5"/>
      <c r="W106" s="5"/>
    </row>
    <row r="107" spans="4:23" x14ac:dyDescent="0.3">
      <c r="D107" s="5"/>
      <c r="E107" s="5"/>
      <c r="G107" s="5"/>
      <c r="H107" s="5"/>
      <c r="M107" s="5"/>
      <c r="N107" s="5"/>
      <c r="O107" s="5"/>
      <c r="P107" s="5"/>
      <c r="Q107" s="5"/>
      <c r="R107" s="5"/>
      <c r="S107" s="5"/>
      <c r="T107" s="5"/>
      <c r="U107" s="5"/>
      <c r="V107" s="5"/>
      <c r="W107" s="5"/>
    </row>
    <row r="108" spans="4:23" x14ac:dyDescent="0.3">
      <c r="D108" s="5"/>
      <c r="E108" s="5"/>
      <c r="G108" s="5"/>
      <c r="H108" s="5"/>
      <c r="M108" s="5"/>
      <c r="N108" s="5"/>
      <c r="O108" s="5"/>
      <c r="P108" s="5"/>
      <c r="Q108" s="5"/>
      <c r="R108" s="5"/>
      <c r="S108" s="5"/>
      <c r="T108" s="5"/>
      <c r="U108" s="5"/>
      <c r="V108" s="5"/>
      <c r="W108" s="5"/>
    </row>
    <row r="109" spans="4:23" x14ac:dyDescent="0.3">
      <c r="D109" s="5"/>
      <c r="E109" s="5"/>
      <c r="G109" s="5"/>
      <c r="H109" s="5"/>
      <c r="M109" s="5"/>
      <c r="N109" s="5"/>
      <c r="O109" s="5"/>
      <c r="P109" s="5"/>
      <c r="Q109" s="5"/>
      <c r="R109" s="5"/>
      <c r="S109" s="5"/>
      <c r="T109" s="5"/>
      <c r="U109" s="5"/>
      <c r="V109" s="5"/>
      <c r="W109" s="5"/>
    </row>
    <row r="110" spans="4:23" x14ac:dyDescent="0.3">
      <c r="D110" s="5"/>
      <c r="E110" s="5"/>
      <c r="G110" s="5"/>
      <c r="H110" s="5"/>
      <c r="M110" s="5"/>
      <c r="N110" s="5"/>
      <c r="O110" s="5"/>
      <c r="P110" s="5"/>
      <c r="Q110" s="5"/>
      <c r="R110" s="5"/>
      <c r="S110" s="5"/>
      <c r="T110" s="5"/>
      <c r="U110" s="5"/>
      <c r="V110" s="5"/>
      <c r="W110" s="5"/>
    </row>
    <row r="111" spans="4:23" x14ac:dyDescent="0.3">
      <c r="D111" s="5"/>
      <c r="E111" s="5"/>
      <c r="G111" s="5"/>
      <c r="H111" s="5"/>
      <c r="M111" s="5"/>
      <c r="N111" s="5"/>
      <c r="O111" s="5"/>
      <c r="P111" s="5"/>
      <c r="Q111" s="5"/>
      <c r="R111" s="5"/>
      <c r="S111" s="5"/>
      <c r="T111" s="5"/>
      <c r="U111" s="5"/>
      <c r="V111" s="5"/>
      <c r="W111" s="5"/>
    </row>
    <row r="112" spans="4:23" x14ac:dyDescent="0.3">
      <c r="D112" s="5"/>
      <c r="E112" s="5"/>
      <c r="G112" s="5"/>
      <c r="H112" s="5"/>
      <c r="M112" s="5"/>
      <c r="N112" s="5"/>
      <c r="O112" s="5"/>
      <c r="P112" s="5"/>
      <c r="Q112" s="5"/>
      <c r="R112" s="5"/>
      <c r="S112" s="5"/>
      <c r="T112" s="5"/>
      <c r="U112" s="5"/>
      <c r="V112" s="5"/>
      <c r="W112" s="5"/>
    </row>
    <row r="113" spans="4:23" x14ac:dyDescent="0.3">
      <c r="D113" s="5"/>
      <c r="E113" s="5"/>
      <c r="G113" s="5"/>
      <c r="H113" s="5"/>
      <c r="M113" s="5"/>
      <c r="N113" s="5"/>
      <c r="O113" s="5"/>
      <c r="P113" s="5"/>
      <c r="Q113" s="5"/>
      <c r="R113" s="5"/>
      <c r="S113" s="5"/>
      <c r="T113" s="5"/>
      <c r="U113" s="5"/>
      <c r="V113" s="5"/>
      <c r="W113" s="5"/>
    </row>
    <row r="114" spans="4:23" x14ac:dyDescent="0.3">
      <c r="D114" s="5"/>
      <c r="E114" s="5"/>
      <c r="G114" s="5"/>
      <c r="H114" s="5"/>
      <c r="M114" s="5"/>
      <c r="N114" s="5"/>
      <c r="O114" s="5"/>
      <c r="P114" s="5"/>
      <c r="Q114" s="5"/>
      <c r="R114" s="5"/>
      <c r="S114" s="5"/>
      <c r="T114" s="5"/>
      <c r="U114" s="5"/>
      <c r="V114" s="5"/>
      <c r="W114" s="5"/>
    </row>
    <row r="115" spans="4:23" x14ac:dyDescent="0.3">
      <c r="D115" s="5"/>
      <c r="E115" s="5"/>
      <c r="G115" s="5"/>
      <c r="H115" s="5"/>
      <c r="M115" s="5"/>
      <c r="N115" s="5"/>
      <c r="O115" s="5"/>
      <c r="P115" s="5"/>
      <c r="Q115" s="5"/>
      <c r="R115" s="5"/>
      <c r="S115" s="5"/>
      <c r="T115" s="5"/>
      <c r="U115" s="5"/>
      <c r="V115" s="5"/>
      <c r="W115" s="5"/>
    </row>
    <row r="116" spans="4:23" x14ac:dyDescent="0.3">
      <c r="D116" s="5"/>
      <c r="E116" s="5"/>
      <c r="G116" s="5"/>
      <c r="H116" s="5"/>
      <c r="M116" s="5"/>
      <c r="N116" s="5"/>
      <c r="O116" s="5"/>
      <c r="P116" s="5"/>
      <c r="Q116" s="5"/>
      <c r="R116" s="5"/>
      <c r="S116" s="5"/>
      <c r="T116" s="5"/>
      <c r="U116" s="5"/>
      <c r="V116" s="5"/>
      <c r="W116" s="5"/>
    </row>
    <row r="117" spans="4:23" x14ac:dyDescent="0.3">
      <c r="D117" s="5"/>
      <c r="E117" s="5"/>
      <c r="G117" s="5"/>
      <c r="H117" s="5"/>
      <c r="M117" s="5"/>
      <c r="N117" s="5"/>
      <c r="O117" s="5"/>
      <c r="P117" s="5"/>
      <c r="Q117" s="5"/>
      <c r="R117" s="5"/>
      <c r="S117" s="5"/>
      <c r="T117" s="5"/>
      <c r="U117" s="5"/>
      <c r="V117" s="5"/>
      <c r="W117" s="5"/>
    </row>
    <row r="118" spans="4:23" x14ac:dyDescent="0.3">
      <c r="D118" s="5"/>
      <c r="E118" s="5"/>
      <c r="G118" s="5"/>
      <c r="H118" s="5"/>
      <c r="M118" s="5"/>
      <c r="N118" s="5"/>
      <c r="O118" s="5"/>
      <c r="P118" s="5"/>
      <c r="Q118" s="5"/>
      <c r="R118" s="5"/>
      <c r="S118" s="5"/>
      <c r="T118" s="5"/>
      <c r="U118" s="5"/>
      <c r="V118" s="5"/>
      <c r="W118" s="5"/>
    </row>
    <row r="119" spans="4:23" x14ac:dyDescent="0.3">
      <c r="D119" s="5"/>
      <c r="E119" s="5"/>
      <c r="G119" s="5"/>
      <c r="H119" s="5"/>
      <c r="M119" s="5"/>
      <c r="N119" s="5"/>
      <c r="O119" s="5"/>
      <c r="P119" s="5"/>
      <c r="Q119" s="5"/>
      <c r="R119" s="5"/>
      <c r="S119" s="5"/>
      <c r="T119" s="5"/>
      <c r="U119" s="5"/>
      <c r="V119" s="5"/>
      <c r="W119" s="5"/>
    </row>
    <row r="120" spans="4:23" x14ac:dyDescent="0.3">
      <c r="D120" s="5"/>
      <c r="E120" s="5"/>
      <c r="G120" s="5"/>
      <c r="H120" s="5"/>
      <c r="M120" s="5"/>
      <c r="N120" s="5"/>
      <c r="O120" s="5"/>
      <c r="P120" s="5"/>
      <c r="Q120" s="5"/>
      <c r="R120" s="5"/>
      <c r="S120" s="5"/>
      <c r="T120" s="5"/>
      <c r="U120" s="5"/>
      <c r="V120" s="5"/>
      <c r="W120" s="5"/>
    </row>
    <row r="121" spans="4:23" x14ac:dyDescent="0.3">
      <c r="D121" s="5"/>
      <c r="E121" s="5"/>
      <c r="G121" s="5"/>
      <c r="H121" s="5"/>
      <c r="M121" s="5"/>
      <c r="N121" s="5"/>
      <c r="O121" s="5"/>
      <c r="P121" s="5"/>
      <c r="Q121" s="5"/>
      <c r="R121" s="5"/>
      <c r="S121" s="5"/>
      <c r="T121" s="5"/>
      <c r="U121" s="5"/>
      <c r="V121" s="5"/>
      <c r="W121" s="5"/>
    </row>
    <row r="122" spans="4:23" x14ac:dyDescent="0.3">
      <c r="D122" s="5"/>
      <c r="E122" s="5"/>
      <c r="G122" s="5"/>
      <c r="H122" s="5"/>
      <c r="M122" s="5"/>
      <c r="N122" s="5"/>
      <c r="O122" s="5"/>
      <c r="P122" s="5"/>
      <c r="Q122" s="5"/>
      <c r="R122" s="5"/>
      <c r="S122" s="5"/>
      <c r="T122" s="5"/>
      <c r="U122" s="5"/>
      <c r="V122" s="5"/>
      <c r="W122" s="5"/>
    </row>
    <row r="123" spans="4:23" x14ac:dyDescent="0.3">
      <c r="D123" s="5"/>
      <c r="E123" s="5"/>
      <c r="G123" s="5"/>
      <c r="H123" s="5"/>
      <c r="M123" s="5"/>
      <c r="N123" s="5"/>
      <c r="O123" s="5"/>
      <c r="P123" s="5"/>
      <c r="Q123" s="5"/>
      <c r="R123" s="5"/>
      <c r="S123" s="5"/>
      <c r="T123" s="5"/>
      <c r="U123" s="5"/>
      <c r="V123" s="5"/>
      <c r="W123" s="5"/>
    </row>
    <row r="124" spans="4:23" x14ac:dyDescent="0.3">
      <c r="D124" s="5"/>
      <c r="E124" s="5"/>
      <c r="G124" s="5"/>
      <c r="H124" s="5"/>
      <c r="M124" s="5"/>
      <c r="N124" s="5"/>
      <c r="O124" s="5"/>
      <c r="P124" s="5"/>
      <c r="Q124" s="5"/>
      <c r="R124" s="5"/>
      <c r="S124" s="5"/>
      <c r="T124" s="5"/>
      <c r="U124" s="5"/>
      <c r="V124" s="5"/>
      <c r="W124" s="5"/>
    </row>
    <row r="125" spans="4:23" x14ac:dyDescent="0.3">
      <c r="D125" s="5"/>
      <c r="E125" s="5"/>
      <c r="G125" s="5"/>
      <c r="H125" s="5"/>
      <c r="M125" s="5"/>
      <c r="N125" s="5"/>
      <c r="O125" s="5"/>
      <c r="P125" s="5"/>
      <c r="Q125" s="5"/>
      <c r="R125" s="5"/>
      <c r="S125" s="5"/>
      <c r="T125" s="5"/>
      <c r="U125" s="5"/>
      <c r="V125" s="5"/>
      <c r="W125" s="5"/>
    </row>
    <row r="126" spans="4:23" x14ac:dyDescent="0.3">
      <c r="D126" s="5"/>
      <c r="E126" s="5"/>
      <c r="G126" s="5"/>
      <c r="H126" s="5"/>
      <c r="M126" s="5"/>
      <c r="N126" s="5"/>
      <c r="O126" s="5"/>
      <c r="P126" s="5"/>
      <c r="Q126" s="5"/>
      <c r="R126" s="5"/>
      <c r="S126" s="5"/>
      <c r="T126" s="5"/>
      <c r="U126" s="5"/>
      <c r="V126" s="5"/>
      <c r="W126" s="5"/>
    </row>
    <row r="127" spans="4:23" x14ac:dyDescent="0.3">
      <c r="D127" s="5"/>
      <c r="E127" s="5"/>
      <c r="G127" s="5"/>
      <c r="H127" s="5"/>
      <c r="M127" s="5"/>
      <c r="N127" s="5"/>
      <c r="O127" s="5"/>
      <c r="P127" s="5"/>
      <c r="Q127" s="5"/>
      <c r="R127" s="5"/>
      <c r="S127" s="5"/>
      <c r="T127" s="5"/>
      <c r="U127" s="5"/>
      <c r="V127" s="5"/>
      <c r="W127" s="5"/>
    </row>
    <row r="128" spans="4:23" x14ac:dyDescent="0.3">
      <c r="D128" s="5"/>
      <c r="E128" s="5"/>
      <c r="G128" s="5"/>
      <c r="H128" s="5"/>
      <c r="M128" s="5"/>
      <c r="N128" s="5"/>
      <c r="O128" s="5"/>
      <c r="P128" s="5"/>
      <c r="Q128" s="5"/>
      <c r="R128" s="5"/>
      <c r="S128" s="5"/>
      <c r="T128" s="5"/>
      <c r="U128" s="5"/>
      <c r="V128" s="5"/>
      <c r="W128" s="5"/>
    </row>
    <row r="129" spans="4:23" x14ac:dyDescent="0.3">
      <c r="D129" s="5"/>
      <c r="E129" s="5"/>
      <c r="G129" s="5"/>
      <c r="H129" s="5"/>
      <c r="M129" s="5"/>
      <c r="N129" s="5"/>
      <c r="O129" s="5"/>
      <c r="P129" s="5"/>
      <c r="Q129" s="5"/>
      <c r="R129" s="5"/>
      <c r="S129" s="5"/>
      <c r="T129" s="5"/>
      <c r="U129" s="5"/>
      <c r="V129" s="5"/>
      <c r="W129" s="5"/>
    </row>
    <row r="130" spans="4:23" x14ac:dyDescent="0.3">
      <c r="D130" s="5"/>
      <c r="E130" s="5"/>
      <c r="G130" s="5"/>
      <c r="H130" s="5"/>
      <c r="M130" s="5"/>
      <c r="N130" s="5"/>
      <c r="O130" s="5"/>
      <c r="P130" s="5"/>
      <c r="Q130" s="5"/>
      <c r="R130" s="5"/>
      <c r="S130" s="5"/>
      <c r="T130" s="5"/>
      <c r="U130" s="5"/>
      <c r="V130" s="5"/>
      <c r="W130" s="5"/>
    </row>
    <row r="131" spans="4:23" x14ac:dyDescent="0.3">
      <c r="D131" s="5"/>
      <c r="E131" s="5"/>
      <c r="G131" s="5"/>
      <c r="H131" s="5"/>
      <c r="M131" s="5"/>
      <c r="N131" s="5"/>
      <c r="O131" s="5"/>
      <c r="P131" s="5"/>
      <c r="Q131" s="5"/>
      <c r="R131" s="5"/>
      <c r="S131" s="5"/>
      <c r="T131" s="5"/>
      <c r="U131" s="5"/>
      <c r="V131" s="5"/>
      <c r="W131" s="5"/>
    </row>
    <row r="132" spans="4:23" x14ac:dyDescent="0.3">
      <c r="D132" s="5"/>
      <c r="E132" s="5"/>
      <c r="G132" s="5"/>
      <c r="H132" s="5"/>
      <c r="M132" s="5"/>
      <c r="N132" s="5"/>
      <c r="O132" s="5"/>
      <c r="P132" s="5"/>
      <c r="Q132" s="5"/>
      <c r="R132" s="5"/>
      <c r="S132" s="5"/>
      <c r="T132" s="5"/>
      <c r="U132" s="5"/>
      <c r="V132" s="5"/>
      <c r="W132" s="5"/>
    </row>
    <row r="133" spans="4:23" x14ac:dyDescent="0.3">
      <c r="D133" s="5"/>
      <c r="E133" s="5"/>
      <c r="G133" s="5"/>
      <c r="H133" s="5"/>
      <c r="M133" s="5"/>
      <c r="N133" s="5"/>
      <c r="O133" s="5"/>
      <c r="P133" s="5"/>
      <c r="Q133" s="5"/>
      <c r="R133" s="5"/>
      <c r="S133" s="5"/>
      <c r="T133" s="5"/>
      <c r="U133" s="5"/>
      <c r="V133" s="5"/>
      <c r="W133" s="5"/>
    </row>
    <row r="134" spans="4:23" x14ac:dyDescent="0.3">
      <c r="D134" s="5"/>
      <c r="E134" s="5"/>
      <c r="G134" s="5"/>
      <c r="H134" s="5"/>
      <c r="M134" s="5"/>
      <c r="N134" s="5"/>
      <c r="O134" s="5"/>
      <c r="P134" s="5"/>
      <c r="Q134" s="5"/>
      <c r="R134" s="5"/>
      <c r="S134" s="5"/>
      <c r="T134" s="5"/>
      <c r="U134" s="5"/>
      <c r="V134" s="5"/>
      <c r="W134" s="5"/>
    </row>
    <row r="135" spans="4:23" x14ac:dyDescent="0.3">
      <c r="D135" s="5"/>
      <c r="E135" s="5"/>
      <c r="G135" s="5"/>
      <c r="H135" s="5"/>
      <c r="M135" s="5"/>
      <c r="N135" s="5"/>
      <c r="O135" s="5"/>
      <c r="P135" s="5"/>
      <c r="Q135" s="5"/>
      <c r="R135" s="5"/>
      <c r="S135" s="5"/>
      <c r="T135" s="5"/>
      <c r="U135" s="5"/>
      <c r="V135" s="5"/>
      <c r="W135" s="5"/>
    </row>
    <row r="136" spans="4:23" x14ac:dyDescent="0.3">
      <c r="D136" s="5"/>
      <c r="E136" s="5"/>
      <c r="G136" s="5"/>
      <c r="H136" s="5"/>
      <c r="M136" s="5"/>
      <c r="N136" s="5"/>
      <c r="O136" s="5"/>
      <c r="P136" s="5"/>
      <c r="Q136" s="5"/>
      <c r="R136" s="5"/>
      <c r="S136" s="5"/>
      <c r="T136" s="5"/>
      <c r="U136" s="5"/>
      <c r="V136" s="5"/>
      <c r="W136" s="5"/>
    </row>
    <row r="137" spans="4:23" x14ac:dyDescent="0.3">
      <c r="D137" s="5"/>
      <c r="E137" s="5"/>
      <c r="G137" s="5"/>
      <c r="H137" s="5"/>
      <c r="M137" s="5"/>
      <c r="N137" s="5"/>
      <c r="O137" s="5"/>
      <c r="P137" s="5"/>
      <c r="Q137" s="5"/>
      <c r="R137" s="5"/>
      <c r="S137" s="5"/>
      <c r="T137" s="5"/>
      <c r="U137" s="5"/>
      <c r="V137" s="5"/>
      <c r="W137" s="5"/>
    </row>
    <row r="138" spans="4:23" x14ac:dyDescent="0.3">
      <c r="D138" s="5"/>
      <c r="E138" s="5"/>
      <c r="G138" s="5"/>
      <c r="H138" s="5"/>
      <c r="M138" s="5"/>
      <c r="N138" s="5"/>
      <c r="O138" s="5"/>
      <c r="P138" s="5"/>
      <c r="Q138" s="5"/>
      <c r="R138" s="5"/>
      <c r="S138" s="5"/>
      <c r="T138" s="5"/>
      <c r="U138" s="5"/>
      <c r="V138" s="5"/>
      <c r="W138" s="5"/>
    </row>
    <row r="139" spans="4:23" x14ac:dyDescent="0.3">
      <c r="D139" s="5"/>
      <c r="E139" s="5"/>
      <c r="G139" s="5"/>
      <c r="H139" s="5"/>
      <c r="M139" s="5"/>
      <c r="N139" s="5"/>
      <c r="O139" s="5"/>
      <c r="P139" s="5"/>
      <c r="Q139" s="5"/>
      <c r="R139" s="5"/>
      <c r="S139" s="5"/>
      <c r="T139" s="5"/>
      <c r="U139" s="5"/>
      <c r="V139" s="5"/>
      <c r="W139" s="5"/>
    </row>
    <row r="140" spans="4:23" x14ac:dyDescent="0.3">
      <c r="D140" s="5"/>
      <c r="E140" s="5"/>
      <c r="G140" s="5"/>
      <c r="H140" s="5"/>
      <c r="M140" s="5"/>
      <c r="N140" s="5"/>
      <c r="O140" s="5"/>
      <c r="P140" s="5"/>
      <c r="Q140" s="5"/>
      <c r="R140" s="5"/>
      <c r="S140" s="5"/>
      <c r="T140" s="5"/>
      <c r="U140" s="5"/>
      <c r="V140" s="5"/>
      <c r="W140" s="5"/>
    </row>
    <row r="141" spans="4:23" x14ac:dyDescent="0.3">
      <c r="D141" s="5"/>
      <c r="E141" s="5"/>
      <c r="G141" s="5"/>
      <c r="H141" s="5"/>
      <c r="M141" s="5"/>
      <c r="N141" s="5"/>
      <c r="O141" s="5"/>
      <c r="P141" s="5"/>
      <c r="Q141" s="5"/>
      <c r="R141" s="5"/>
      <c r="S141" s="5"/>
      <c r="T141" s="5"/>
      <c r="U141" s="5"/>
      <c r="V141" s="5"/>
      <c r="W141" s="5"/>
    </row>
    <row r="142" spans="4:23" x14ac:dyDescent="0.3">
      <c r="D142" s="5"/>
      <c r="E142" s="5"/>
      <c r="G142" s="5"/>
      <c r="H142" s="5"/>
      <c r="M142" s="5"/>
      <c r="N142" s="5"/>
      <c r="O142" s="5"/>
      <c r="P142" s="5"/>
      <c r="Q142" s="5"/>
      <c r="R142" s="5"/>
      <c r="S142" s="5"/>
      <c r="T142" s="5"/>
      <c r="U142" s="5"/>
      <c r="V142" s="5"/>
      <c r="W142" s="5"/>
    </row>
    <row r="143" spans="4:23" x14ac:dyDescent="0.3">
      <c r="D143" s="5"/>
      <c r="E143" s="5"/>
      <c r="G143" s="5"/>
      <c r="H143" s="5"/>
      <c r="M143" s="5"/>
      <c r="N143" s="5"/>
      <c r="O143" s="5"/>
      <c r="P143" s="5"/>
      <c r="Q143" s="5"/>
      <c r="R143" s="5"/>
      <c r="S143" s="5"/>
      <c r="T143" s="5"/>
      <c r="U143" s="5"/>
      <c r="V143" s="5"/>
      <c r="W143" s="5"/>
    </row>
    <row r="144" spans="4:23" x14ac:dyDescent="0.3">
      <c r="D144" s="5"/>
      <c r="E144" s="5"/>
      <c r="G144" s="5"/>
      <c r="H144" s="5"/>
      <c r="M144" s="5"/>
      <c r="N144" s="5"/>
      <c r="O144" s="5"/>
      <c r="P144" s="5"/>
      <c r="Q144" s="5"/>
      <c r="R144" s="5"/>
      <c r="S144" s="5"/>
      <c r="T144" s="5"/>
      <c r="U144" s="5"/>
      <c r="V144" s="5"/>
      <c r="W144" s="5"/>
    </row>
    <row r="145" spans="4:23" x14ac:dyDescent="0.3">
      <c r="D145" s="5"/>
      <c r="E145" s="5"/>
      <c r="G145" s="5"/>
      <c r="H145" s="5"/>
      <c r="M145" s="5"/>
      <c r="N145" s="5"/>
      <c r="O145" s="5"/>
      <c r="P145" s="5"/>
      <c r="Q145" s="5"/>
      <c r="R145" s="5"/>
      <c r="S145" s="5"/>
      <c r="T145" s="5"/>
      <c r="U145" s="5"/>
      <c r="V145" s="5"/>
      <c r="W145" s="5"/>
    </row>
    <row r="146" spans="4:23" x14ac:dyDescent="0.3">
      <c r="D146" s="5"/>
      <c r="E146" s="5"/>
      <c r="G146" s="5"/>
      <c r="H146" s="5"/>
      <c r="M146" s="5"/>
      <c r="N146" s="5"/>
      <c r="O146" s="5"/>
      <c r="P146" s="5"/>
      <c r="Q146" s="5"/>
      <c r="R146" s="5"/>
      <c r="S146" s="5"/>
      <c r="T146" s="5"/>
      <c r="U146" s="5"/>
      <c r="V146" s="5"/>
      <c r="W146" s="5"/>
    </row>
    <row r="147" spans="4:23" x14ac:dyDescent="0.3">
      <c r="D147" s="5"/>
      <c r="E147" s="5"/>
      <c r="G147" s="5"/>
      <c r="H147" s="5"/>
      <c r="M147" s="5"/>
      <c r="N147" s="5"/>
      <c r="O147" s="5"/>
      <c r="P147" s="5"/>
      <c r="Q147" s="5"/>
      <c r="R147" s="5"/>
      <c r="S147" s="5"/>
      <c r="T147" s="5"/>
      <c r="U147" s="5"/>
      <c r="V147" s="5"/>
      <c r="W147" s="5"/>
    </row>
    <row r="148" spans="4:23" x14ac:dyDescent="0.3">
      <c r="D148" s="5"/>
      <c r="E148" s="5"/>
      <c r="G148" s="5"/>
      <c r="H148" s="5"/>
      <c r="M148" s="5"/>
      <c r="N148" s="5"/>
      <c r="O148" s="5"/>
      <c r="P148" s="5"/>
      <c r="Q148" s="5"/>
      <c r="R148" s="5"/>
      <c r="S148" s="5"/>
      <c r="T148" s="5"/>
      <c r="U148" s="5"/>
      <c r="V148" s="5"/>
      <c r="W148" s="5"/>
    </row>
    <row r="149" spans="4:23" x14ac:dyDescent="0.3">
      <c r="D149" s="5"/>
      <c r="E149" s="5"/>
      <c r="G149" s="5"/>
      <c r="H149" s="5"/>
      <c r="M149" s="5"/>
      <c r="N149" s="5"/>
      <c r="O149" s="5"/>
      <c r="P149" s="5"/>
      <c r="Q149" s="5"/>
      <c r="R149" s="5"/>
      <c r="S149" s="5"/>
      <c r="T149" s="5"/>
      <c r="U149" s="5"/>
      <c r="V149" s="5"/>
      <c r="W149" s="5"/>
    </row>
    <row r="150" spans="4:23" x14ac:dyDescent="0.3">
      <c r="D150" s="5"/>
      <c r="E150" s="5"/>
      <c r="G150" s="5"/>
      <c r="H150" s="5"/>
      <c r="M150" s="5"/>
      <c r="N150" s="5"/>
      <c r="O150" s="5"/>
      <c r="P150" s="5"/>
      <c r="Q150" s="5"/>
      <c r="R150" s="5"/>
      <c r="S150" s="5"/>
      <c r="T150" s="5"/>
      <c r="U150" s="5"/>
      <c r="V150" s="5"/>
      <c r="W150" s="5"/>
    </row>
    <row r="151" spans="4:23" x14ac:dyDescent="0.3">
      <c r="D151" s="5"/>
      <c r="E151" s="5"/>
      <c r="G151" s="5"/>
      <c r="H151" s="5"/>
      <c r="M151" s="5"/>
      <c r="N151" s="5"/>
      <c r="O151" s="5"/>
      <c r="P151" s="5"/>
      <c r="Q151" s="5"/>
      <c r="R151" s="5"/>
      <c r="S151" s="5"/>
      <c r="T151" s="5"/>
      <c r="U151" s="5"/>
      <c r="V151" s="5"/>
      <c r="W151" s="5"/>
    </row>
    <row r="152" spans="4:23" x14ac:dyDescent="0.3">
      <c r="D152" s="5"/>
      <c r="E152" s="5"/>
      <c r="G152" s="5"/>
      <c r="H152" s="5"/>
      <c r="M152" s="5"/>
      <c r="N152" s="5"/>
      <c r="O152" s="5"/>
      <c r="P152" s="5"/>
      <c r="Q152" s="5"/>
      <c r="R152" s="5"/>
      <c r="S152" s="5"/>
      <c r="T152" s="5"/>
      <c r="U152" s="5"/>
      <c r="V152" s="5"/>
      <c r="W152" s="5"/>
    </row>
    <row r="153" spans="4:23" x14ac:dyDescent="0.3">
      <c r="D153" s="5"/>
      <c r="E153" s="5"/>
      <c r="G153" s="5"/>
      <c r="H153" s="5"/>
      <c r="M153" s="5"/>
      <c r="N153" s="5"/>
      <c r="O153" s="5"/>
      <c r="P153" s="5"/>
      <c r="Q153" s="5"/>
      <c r="R153" s="5"/>
      <c r="S153" s="5"/>
      <c r="T153" s="5"/>
      <c r="U153" s="5"/>
      <c r="V153" s="5"/>
      <c r="W153" s="5"/>
    </row>
    <row r="154" spans="4:23" x14ac:dyDescent="0.3">
      <c r="D154" s="5"/>
      <c r="E154" s="5"/>
      <c r="G154" s="5"/>
      <c r="H154" s="5"/>
      <c r="M154" s="5"/>
      <c r="N154" s="5"/>
      <c r="O154" s="5"/>
      <c r="P154" s="5"/>
      <c r="Q154" s="5"/>
      <c r="R154" s="5"/>
      <c r="S154" s="5"/>
      <c r="T154" s="5"/>
      <c r="U154" s="5"/>
      <c r="V154" s="5"/>
      <c r="W154" s="5"/>
    </row>
    <row r="155" spans="4:23" x14ac:dyDescent="0.3">
      <c r="D155" s="5"/>
      <c r="E155" s="5"/>
      <c r="G155" s="5"/>
      <c r="H155" s="5"/>
      <c r="M155" s="5"/>
      <c r="N155" s="5"/>
      <c r="O155" s="5"/>
      <c r="P155" s="5"/>
      <c r="Q155" s="5"/>
      <c r="R155" s="5"/>
      <c r="S155" s="5"/>
      <c r="T155" s="5"/>
      <c r="U155" s="5"/>
      <c r="V155" s="5"/>
      <c r="W155" s="5"/>
    </row>
    <row r="156" spans="4:23" x14ac:dyDescent="0.3">
      <c r="D156" s="5"/>
      <c r="E156" s="5"/>
      <c r="G156" s="5"/>
      <c r="H156" s="5"/>
      <c r="M156" s="5"/>
      <c r="N156" s="5"/>
      <c r="O156" s="5"/>
      <c r="P156" s="5"/>
      <c r="Q156" s="5"/>
      <c r="R156" s="5"/>
      <c r="S156" s="5"/>
      <c r="T156" s="5"/>
      <c r="U156" s="5"/>
      <c r="V156" s="5"/>
      <c r="W156" s="5"/>
    </row>
    <row r="157" spans="4:23" x14ac:dyDescent="0.3">
      <c r="D157" s="5"/>
      <c r="E157" s="5"/>
      <c r="G157" s="5"/>
      <c r="H157" s="5"/>
      <c r="M157" s="5"/>
      <c r="N157" s="5"/>
      <c r="O157" s="5"/>
      <c r="P157" s="5"/>
      <c r="Q157" s="5"/>
      <c r="R157" s="5"/>
      <c r="S157" s="5"/>
      <c r="T157" s="5"/>
      <c r="U157" s="5"/>
      <c r="V157" s="5"/>
      <c r="W157" s="5"/>
    </row>
    <row r="158" spans="4:23" x14ac:dyDescent="0.3">
      <c r="D158" s="5"/>
      <c r="E158" s="5"/>
      <c r="G158" s="5"/>
      <c r="H158" s="5"/>
      <c r="M158" s="5"/>
      <c r="N158" s="5"/>
      <c r="O158" s="5"/>
      <c r="P158" s="5"/>
      <c r="Q158" s="5"/>
      <c r="R158" s="5"/>
      <c r="S158" s="5"/>
      <c r="T158" s="5"/>
      <c r="U158" s="5"/>
      <c r="V158" s="5"/>
      <c r="W158" s="5"/>
    </row>
    <row r="159" spans="4:23" x14ac:dyDescent="0.3">
      <c r="D159" s="5"/>
      <c r="E159" s="5"/>
      <c r="G159" s="5"/>
      <c r="H159" s="5"/>
      <c r="M159" s="5"/>
      <c r="N159" s="5"/>
      <c r="O159" s="5"/>
      <c r="P159" s="5"/>
      <c r="Q159" s="5"/>
      <c r="R159" s="5"/>
      <c r="S159" s="5"/>
      <c r="T159" s="5"/>
      <c r="U159" s="5"/>
      <c r="V159" s="5"/>
      <c r="W159" s="5"/>
    </row>
    <row r="160" spans="4:23" x14ac:dyDescent="0.3">
      <c r="D160" s="5"/>
      <c r="E160" s="5"/>
      <c r="G160" s="5"/>
      <c r="H160" s="5"/>
      <c r="M160" s="5"/>
      <c r="N160" s="5"/>
      <c r="O160" s="5"/>
      <c r="P160" s="5"/>
      <c r="Q160" s="5"/>
      <c r="R160" s="5"/>
      <c r="S160" s="5"/>
      <c r="T160" s="5"/>
      <c r="U160" s="5"/>
      <c r="V160" s="5"/>
      <c r="W160" s="5"/>
    </row>
    <row r="161" spans="4:23" x14ac:dyDescent="0.3">
      <c r="D161" s="5"/>
      <c r="E161" s="5"/>
      <c r="G161" s="5"/>
      <c r="H161" s="5"/>
      <c r="M161" s="5"/>
      <c r="N161" s="5"/>
      <c r="O161" s="5"/>
      <c r="P161" s="5"/>
      <c r="Q161" s="5"/>
      <c r="R161" s="5"/>
      <c r="S161" s="5"/>
      <c r="T161" s="5"/>
      <c r="U161" s="5"/>
      <c r="V161" s="5"/>
      <c r="W161" s="5"/>
    </row>
    <row r="162" spans="4:23" x14ac:dyDescent="0.3">
      <c r="D162" s="5"/>
      <c r="E162" s="5"/>
      <c r="G162" s="5"/>
      <c r="H162" s="5"/>
      <c r="M162" s="5"/>
      <c r="N162" s="5"/>
      <c r="O162" s="5"/>
      <c r="P162" s="5"/>
      <c r="Q162" s="5"/>
      <c r="R162" s="5"/>
      <c r="S162" s="5"/>
      <c r="T162" s="5"/>
      <c r="U162" s="5"/>
      <c r="V162" s="5"/>
      <c r="W162" s="5"/>
    </row>
    <row r="163" spans="4:23" x14ac:dyDescent="0.3">
      <c r="D163" s="5"/>
      <c r="E163" s="5"/>
      <c r="G163" s="5"/>
      <c r="H163" s="5"/>
      <c r="M163" s="5"/>
      <c r="N163" s="5"/>
      <c r="O163" s="5"/>
      <c r="P163" s="5"/>
      <c r="Q163" s="5"/>
      <c r="R163" s="5"/>
      <c r="S163" s="5"/>
      <c r="T163" s="5"/>
      <c r="U163" s="5"/>
      <c r="V163" s="5"/>
      <c r="W163" s="5"/>
    </row>
    <row r="164" spans="4:23" x14ac:dyDescent="0.3">
      <c r="D164" s="5"/>
      <c r="E164" s="5"/>
      <c r="G164" s="5"/>
      <c r="H164" s="5"/>
      <c r="M164" s="5"/>
      <c r="N164" s="5"/>
      <c r="O164" s="5"/>
      <c r="P164" s="5"/>
      <c r="Q164" s="5"/>
      <c r="R164" s="5"/>
      <c r="S164" s="5"/>
      <c r="T164" s="5"/>
      <c r="U164" s="5"/>
      <c r="V164" s="5"/>
      <c r="W164" s="5"/>
    </row>
    <row r="165" spans="4:23" x14ac:dyDescent="0.3">
      <c r="D165" s="5"/>
      <c r="E165" s="5"/>
      <c r="G165" s="5"/>
      <c r="H165" s="5"/>
      <c r="M165" s="5"/>
      <c r="N165" s="5"/>
      <c r="O165" s="5"/>
      <c r="P165" s="5"/>
      <c r="Q165" s="5"/>
      <c r="R165" s="5"/>
      <c r="S165" s="5"/>
      <c r="T165" s="5"/>
      <c r="U165" s="5"/>
      <c r="V165" s="5"/>
      <c r="W165" s="5"/>
    </row>
    <row r="166" spans="4:23" x14ac:dyDescent="0.3">
      <c r="D166" s="5"/>
      <c r="E166" s="5"/>
      <c r="G166" s="5"/>
      <c r="H166" s="5"/>
      <c r="M166" s="5"/>
      <c r="N166" s="5"/>
      <c r="O166" s="5"/>
      <c r="P166" s="5"/>
      <c r="Q166" s="5"/>
      <c r="R166" s="5"/>
      <c r="S166" s="5"/>
      <c r="T166" s="5"/>
      <c r="U166" s="5"/>
      <c r="V166" s="5"/>
      <c r="W166" s="5"/>
    </row>
    <row r="167" spans="4:23" x14ac:dyDescent="0.3">
      <c r="D167" s="5"/>
      <c r="E167" s="5"/>
      <c r="G167" s="5"/>
      <c r="H167" s="5"/>
      <c r="M167" s="5"/>
      <c r="N167" s="5"/>
      <c r="O167" s="5"/>
      <c r="P167" s="5"/>
      <c r="Q167" s="5"/>
      <c r="R167" s="5"/>
      <c r="S167" s="5"/>
      <c r="T167" s="5"/>
      <c r="U167" s="5"/>
      <c r="V167" s="5"/>
      <c r="W167" s="5"/>
    </row>
    <row r="168" spans="4:23" x14ac:dyDescent="0.3">
      <c r="D168" s="5"/>
      <c r="E168" s="5"/>
      <c r="G168" s="5"/>
      <c r="H168" s="5"/>
      <c r="M168" s="5"/>
      <c r="N168" s="5"/>
      <c r="O168" s="5"/>
      <c r="P168" s="5"/>
      <c r="Q168" s="5"/>
      <c r="R168" s="5"/>
      <c r="S168" s="5"/>
      <c r="T168" s="5"/>
      <c r="U168" s="5"/>
      <c r="V168" s="5"/>
      <c r="W168" s="5"/>
    </row>
    <row r="169" spans="4:23" x14ac:dyDescent="0.3">
      <c r="D169" s="5"/>
      <c r="E169" s="5"/>
      <c r="G169" s="5"/>
      <c r="H169" s="5"/>
      <c r="M169" s="5"/>
      <c r="N169" s="5"/>
      <c r="O169" s="5"/>
      <c r="P169" s="5"/>
      <c r="Q169" s="5"/>
      <c r="R169" s="5"/>
      <c r="S169" s="5"/>
      <c r="T169" s="5"/>
      <c r="U169" s="5"/>
      <c r="V169" s="5"/>
      <c r="W169" s="5"/>
    </row>
    <row r="170" spans="4:23" x14ac:dyDescent="0.3">
      <c r="D170" s="5"/>
      <c r="E170" s="5"/>
      <c r="G170" s="5"/>
      <c r="H170" s="5"/>
      <c r="M170" s="5"/>
      <c r="N170" s="5"/>
      <c r="O170" s="5"/>
      <c r="P170" s="5"/>
      <c r="Q170" s="5"/>
      <c r="R170" s="5"/>
      <c r="S170" s="5"/>
      <c r="T170" s="5"/>
      <c r="U170" s="5"/>
      <c r="V170" s="5"/>
      <c r="W170" s="5"/>
    </row>
    <row r="171" spans="4:23" x14ac:dyDescent="0.3">
      <c r="D171" s="5"/>
      <c r="E171" s="5"/>
      <c r="G171" s="5"/>
      <c r="H171" s="5"/>
      <c r="M171" s="5"/>
      <c r="N171" s="5"/>
      <c r="O171" s="5"/>
      <c r="P171" s="5"/>
      <c r="Q171" s="5"/>
      <c r="R171" s="5"/>
      <c r="S171" s="5"/>
      <c r="T171" s="5"/>
      <c r="U171" s="5"/>
      <c r="V171" s="5"/>
      <c r="W171" s="5"/>
    </row>
    <row r="172" spans="4:23" x14ac:dyDescent="0.3">
      <c r="D172" s="5"/>
      <c r="E172" s="5"/>
      <c r="G172" s="5"/>
      <c r="H172" s="5"/>
      <c r="M172" s="5"/>
      <c r="N172" s="5"/>
      <c r="O172" s="5"/>
      <c r="P172" s="5"/>
      <c r="Q172" s="5"/>
      <c r="R172" s="5"/>
      <c r="S172" s="5"/>
      <c r="T172" s="5"/>
      <c r="U172" s="5"/>
      <c r="V172" s="5"/>
      <c r="W172" s="5"/>
    </row>
    <row r="173" spans="4:23" x14ac:dyDescent="0.3">
      <c r="D173" s="5"/>
      <c r="E173" s="5"/>
      <c r="G173" s="5"/>
      <c r="H173" s="5"/>
      <c r="M173" s="5"/>
      <c r="N173" s="5"/>
      <c r="O173" s="5"/>
      <c r="P173" s="5"/>
      <c r="Q173" s="5"/>
      <c r="R173" s="5"/>
      <c r="S173" s="5"/>
      <c r="T173" s="5"/>
      <c r="U173" s="5"/>
      <c r="V173" s="5"/>
      <c r="W173" s="5"/>
    </row>
    <row r="174" spans="4:23" x14ac:dyDescent="0.3">
      <c r="D174" s="5"/>
      <c r="E174" s="5"/>
      <c r="G174" s="5"/>
      <c r="H174" s="5"/>
      <c r="M174" s="5"/>
      <c r="N174" s="5"/>
      <c r="O174" s="5"/>
      <c r="P174" s="5"/>
      <c r="Q174" s="5"/>
      <c r="R174" s="5"/>
      <c r="S174" s="5"/>
      <c r="T174" s="5"/>
      <c r="U174" s="5"/>
      <c r="V174" s="5"/>
      <c r="W174" s="5"/>
    </row>
    <row r="175" spans="4:23" x14ac:dyDescent="0.3">
      <c r="D175" s="5"/>
      <c r="E175" s="5"/>
      <c r="G175" s="5"/>
      <c r="H175" s="5"/>
      <c r="M175" s="5"/>
      <c r="N175" s="5"/>
      <c r="O175" s="5"/>
      <c r="P175" s="5"/>
      <c r="Q175" s="5"/>
      <c r="R175" s="5"/>
      <c r="S175" s="5"/>
      <c r="T175" s="5"/>
      <c r="U175" s="5"/>
      <c r="V175" s="5"/>
      <c r="W175" s="5"/>
    </row>
    <row r="176" spans="4:23" x14ac:dyDescent="0.3">
      <c r="D176" s="5"/>
      <c r="E176" s="5"/>
      <c r="G176" s="5"/>
      <c r="H176" s="5"/>
      <c r="M176" s="5"/>
      <c r="N176" s="5"/>
      <c r="O176" s="5"/>
      <c r="P176" s="5"/>
      <c r="Q176" s="5"/>
      <c r="R176" s="5"/>
      <c r="S176" s="5"/>
      <c r="T176" s="5"/>
      <c r="U176" s="5"/>
      <c r="V176" s="5"/>
      <c r="W176" s="5"/>
    </row>
    <row r="177" spans="4:23" x14ac:dyDescent="0.3">
      <c r="D177" s="5"/>
      <c r="E177" s="5"/>
      <c r="G177" s="5"/>
      <c r="H177" s="5"/>
      <c r="M177" s="5"/>
      <c r="N177" s="5"/>
      <c r="O177" s="5"/>
      <c r="P177" s="5"/>
      <c r="Q177" s="5"/>
      <c r="R177" s="5"/>
      <c r="S177" s="5"/>
      <c r="T177" s="5"/>
      <c r="U177" s="5"/>
      <c r="V177" s="5"/>
      <c r="W177" s="5"/>
    </row>
    <row r="178" spans="4:23" x14ac:dyDescent="0.3">
      <c r="D178" s="5"/>
      <c r="E178" s="5"/>
      <c r="G178" s="5"/>
      <c r="H178" s="5"/>
      <c r="M178" s="5"/>
      <c r="N178" s="5"/>
      <c r="O178" s="5"/>
      <c r="P178" s="5"/>
      <c r="Q178" s="5"/>
      <c r="R178" s="5"/>
      <c r="S178" s="5"/>
      <c r="T178" s="5"/>
      <c r="U178" s="5"/>
      <c r="V178" s="5"/>
      <c r="W178" s="5"/>
    </row>
    <row r="179" spans="4:23" x14ac:dyDescent="0.3">
      <c r="D179" s="5"/>
      <c r="E179" s="5"/>
      <c r="G179" s="5"/>
      <c r="H179" s="5"/>
      <c r="M179" s="5"/>
      <c r="N179" s="5"/>
      <c r="O179" s="5"/>
      <c r="P179" s="5"/>
      <c r="Q179" s="5"/>
      <c r="R179" s="5"/>
      <c r="S179" s="5"/>
      <c r="T179" s="5"/>
      <c r="U179" s="5"/>
      <c r="V179" s="5"/>
      <c r="W179" s="5"/>
    </row>
    <row r="180" spans="4:23" x14ac:dyDescent="0.3">
      <c r="D180" s="5"/>
      <c r="E180" s="5"/>
      <c r="G180" s="5"/>
      <c r="H180" s="5"/>
      <c r="M180" s="5"/>
      <c r="N180" s="5"/>
      <c r="O180" s="5"/>
      <c r="P180" s="5"/>
      <c r="Q180" s="5"/>
      <c r="R180" s="5"/>
      <c r="S180" s="5"/>
      <c r="T180" s="5"/>
      <c r="U180" s="5"/>
      <c r="V180" s="5"/>
      <c r="W180" s="5"/>
    </row>
    <row r="181" spans="4:23" x14ac:dyDescent="0.3">
      <c r="D181" s="5"/>
      <c r="E181" s="5"/>
      <c r="G181" s="5"/>
      <c r="H181" s="5"/>
      <c r="M181" s="5"/>
      <c r="N181" s="5"/>
      <c r="O181" s="5"/>
      <c r="P181" s="5"/>
      <c r="Q181" s="5"/>
      <c r="R181" s="5"/>
      <c r="S181" s="5"/>
      <c r="T181" s="5"/>
      <c r="U181" s="5"/>
      <c r="V181" s="5"/>
      <c r="W181" s="5"/>
    </row>
    <row r="182" spans="4:23" x14ac:dyDescent="0.3">
      <c r="D182" s="5"/>
      <c r="E182" s="5"/>
      <c r="G182" s="5"/>
      <c r="H182" s="5"/>
      <c r="M182" s="5"/>
      <c r="N182" s="5"/>
      <c r="O182" s="5"/>
      <c r="P182" s="5"/>
      <c r="Q182" s="5"/>
      <c r="R182" s="5"/>
      <c r="S182" s="5"/>
      <c r="T182" s="5"/>
      <c r="U182" s="5"/>
      <c r="V182" s="5"/>
      <c r="W182" s="5"/>
    </row>
    <row r="183" spans="4:23" x14ac:dyDescent="0.3">
      <c r="D183" s="5"/>
      <c r="E183" s="5"/>
      <c r="G183" s="5"/>
      <c r="H183" s="5"/>
      <c r="M183" s="5"/>
      <c r="N183" s="5"/>
      <c r="O183" s="5"/>
      <c r="P183" s="5"/>
      <c r="Q183" s="5"/>
      <c r="R183" s="5"/>
      <c r="S183" s="5"/>
      <c r="T183" s="5"/>
      <c r="U183" s="5"/>
      <c r="V183" s="5"/>
      <c r="W183" s="5"/>
    </row>
    <row r="184" spans="4:23" x14ac:dyDescent="0.3">
      <c r="D184" s="5"/>
      <c r="E184" s="5"/>
      <c r="G184" s="5"/>
      <c r="H184" s="5"/>
      <c r="M184" s="5"/>
      <c r="N184" s="5"/>
      <c r="O184" s="5"/>
      <c r="P184" s="5"/>
      <c r="Q184" s="5"/>
      <c r="R184" s="5"/>
      <c r="S184" s="5"/>
      <c r="T184" s="5"/>
      <c r="U184" s="5"/>
      <c r="V184" s="5"/>
      <c r="W184" s="5"/>
    </row>
    <row r="185" spans="4:23" x14ac:dyDescent="0.3">
      <c r="D185" s="5"/>
      <c r="E185" s="5"/>
      <c r="G185" s="5"/>
      <c r="H185" s="5"/>
      <c r="M185" s="5"/>
      <c r="N185" s="5"/>
      <c r="O185" s="5"/>
      <c r="P185" s="5"/>
      <c r="Q185" s="5"/>
      <c r="R185" s="5"/>
      <c r="S185" s="5"/>
      <c r="T185" s="5"/>
      <c r="U185" s="5"/>
      <c r="V185" s="5"/>
      <c r="W185" s="5"/>
    </row>
    <row r="186" spans="4:23" x14ac:dyDescent="0.3">
      <c r="D186" s="5"/>
      <c r="E186" s="5"/>
      <c r="G186" s="5"/>
      <c r="H186" s="5"/>
      <c r="M186" s="5"/>
      <c r="N186" s="5"/>
      <c r="O186" s="5"/>
      <c r="P186" s="5"/>
      <c r="Q186" s="5"/>
      <c r="R186" s="5"/>
      <c r="S186" s="5"/>
      <c r="T186" s="5"/>
      <c r="U186" s="5"/>
      <c r="V186" s="5"/>
      <c r="W186" s="5"/>
    </row>
    <row r="187" spans="4:23" x14ac:dyDescent="0.3">
      <c r="D187" s="5"/>
      <c r="E187" s="5"/>
      <c r="G187" s="5"/>
      <c r="H187" s="5"/>
      <c r="M187" s="5"/>
      <c r="N187" s="5"/>
      <c r="O187" s="5"/>
      <c r="P187" s="5"/>
      <c r="Q187" s="5"/>
      <c r="R187" s="5"/>
      <c r="S187" s="5"/>
      <c r="T187" s="5"/>
      <c r="U187" s="5"/>
      <c r="V187" s="5"/>
      <c r="W187" s="5"/>
    </row>
    <row r="188" spans="4:23" x14ac:dyDescent="0.3">
      <c r="D188" s="5"/>
      <c r="E188" s="5"/>
      <c r="G188" s="5"/>
      <c r="H188" s="5"/>
      <c r="M188" s="5"/>
      <c r="N188" s="5"/>
      <c r="O188" s="5"/>
      <c r="P188" s="5"/>
      <c r="Q188" s="5"/>
      <c r="R188" s="5"/>
      <c r="S188" s="5"/>
      <c r="T188" s="5"/>
      <c r="U188" s="5"/>
      <c r="V188" s="5"/>
      <c r="W188" s="5"/>
    </row>
    <row r="189" spans="4:23" x14ac:dyDescent="0.3">
      <c r="D189" s="5"/>
      <c r="E189" s="5"/>
      <c r="G189" s="5"/>
      <c r="H189" s="5"/>
      <c r="M189" s="5"/>
      <c r="N189" s="5"/>
      <c r="O189" s="5"/>
      <c r="P189" s="5"/>
      <c r="Q189" s="5"/>
      <c r="R189" s="5"/>
      <c r="S189" s="5"/>
      <c r="T189" s="5"/>
      <c r="U189" s="5"/>
      <c r="V189" s="5"/>
      <c r="W189" s="5"/>
    </row>
    <row r="190" spans="4:23" x14ac:dyDescent="0.3">
      <c r="D190" s="5"/>
      <c r="E190" s="5"/>
      <c r="G190" s="5"/>
      <c r="H190" s="5"/>
      <c r="M190" s="5"/>
      <c r="N190" s="5"/>
      <c r="O190" s="5"/>
      <c r="P190" s="5"/>
      <c r="Q190" s="5"/>
      <c r="R190" s="5"/>
      <c r="S190" s="5"/>
      <c r="T190" s="5"/>
      <c r="U190" s="5"/>
      <c r="V190" s="5"/>
      <c r="W190" s="5"/>
    </row>
    <row r="191" spans="4:23" x14ac:dyDescent="0.3">
      <c r="D191" s="5"/>
      <c r="E191" s="5"/>
      <c r="G191" s="5"/>
      <c r="H191" s="5"/>
      <c r="M191" s="5"/>
      <c r="N191" s="5"/>
      <c r="O191" s="5"/>
      <c r="P191" s="5"/>
      <c r="Q191" s="5"/>
      <c r="R191" s="5"/>
      <c r="S191" s="5"/>
      <c r="T191" s="5"/>
      <c r="U191" s="5"/>
      <c r="V191" s="5"/>
      <c r="W191" s="5"/>
    </row>
    <row r="192" spans="4:23" x14ac:dyDescent="0.3">
      <c r="D192" s="5"/>
      <c r="E192" s="5"/>
      <c r="G192" s="5"/>
      <c r="H192" s="5"/>
      <c r="M192" s="5"/>
      <c r="N192" s="5"/>
      <c r="O192" s="5"/>
      <c r="P192" s="5"/>
      <c r="Q192" s="5"/>
      <c r="R192" s="5"/>
      <c r="S192" s="5"/>
      <c r="T192" s="5"/>
      <c r="U192" s="5"/>
      <c r="V192" s="5"/>
      <c r="W192" s="5"/>
    </row>
    <row r="193" spans="4:23" x14ac:dyDescent="0.3">
      <c r="D193" s="5"/>
      <c r="E193" s="5"/>
      <c r="G193" s="5"/>
      <c r="H193" s="5"/>
      <c r="M193" s="5"/>
      <c r="N193" s="5"/>
      <c r="O193" s="5"/>
      <c r="P193" s="5"/>
      <c r="Q193" s="5"/>
      <c r="R193" s="5"/>
      <c r="S193" s="5"/>
      <c r="T193" s="5"/>
      <c r="U193" s="5"/>
      <c r="V193" s="5"/>
      <c r="W193" s="5"/>
    </row>
    <row r="194" spans="4:23" x14ac:dyDescent="0.3">
      <c r="D194" s="5"/>
      <c r="E194" s="5"/>
      <c r="G194" s="5"/>
      <c r="H194" s="5"/>
      <c r="M194" s="5"/>
      <c r="N194" s="5"/>
      <c r="O194" s="5"/>
      <c r="P194" s="5"/>
      <c r="Q194" s="5"/>
      <c r="R194" s="5"/>
      <c r="S194" s="5"/>
      <c r="T194" s="5"/>
      <c r="U194" s="5"/>
      <c r="V194" s="5"/>
      <c r="W194" s="5"/>
    </row>
    <row r="195" spans="4:23" x14ac:dyDescent="0.3">
      <c r="D195" s="5"/>
      <c r="E195" s="5"/>
      <c r="G195" s="5"/>
      <c r="H195" s="5"/>
      <c r="M195" s="5"/>
      <c r="N195" s="5"/>
      <c r="O195" s="5"/>
      <c r="P195" s="5"/>
      <c r="Q195" s="5"/>
      <c r="R195" s="5"/>
      <c r="S195" s="5"/>
      <c r="T195" s="5"/>
      <c r="U195" s="5"/>
      <c r="V195" s="5"/>
      <c r="W195" s="5"/>
    </row>
    <row r="196" spans="4:23" x14ac:dyDescent="0.3">
      <c r="D196" s="5"/>
      <c r="E196" s="5"/>
      <c r="G196" s="5"/>
      <c r="H196" s="5"/>
      <c r="M196" s="5"/>
      <c r="N196" s="5"/>
      <c r="O196" s="5"/>
      <c r="P196" s="5"/>
      <c r="Q196" s="5"/>
      <c r="R196" s="5"/>
      <c r="S196" s="5"/>
      <c r="T196" s="5"/>
      <c r="U196" s="5"/>
      <c r="V196" s="5"/>
      <c r="W196" s="5"/>
    </row>
    <row r="197" spans="4:23" x14ac:dyDescent="0.3">
      <c r="D197" s="5"/>
      <c r="E197" s="5"/>
      <c r="G197" s="5"/>
      <c r="H197" s="5"/>
      <c r="M197" s="5"/>
      <c r="N197" s="5"/>
      <c r="O197" s="5"/>
      <c r="P197" s="5"/>
      <c r="Q197" s="5"/>
      <c r="R197" s="5"/>
      <c r="S197" s="5"/>
      <c r="T197" s="5"/>
      <c r="U197" s="5"/>
      <c r="V197" s="5"/>
      <c r="W197" s="5"/>
    </row>
    <row r="198" spans="4:23" x14ac:dyDescent="0.3">
      <c r="D198" s="5"/>
      <c r="E198" s="5"/>
      <c r="G198" s="5"/>
      <c r="H198" s="5"/>
      <c r="M198" s="5"/>
      <c r="N198" s="5"/>
      <c r="O198" s="5"/>
      <c r="P198" s="5"/>
      <c r="Q198" s="5"/>
      <c r="R198" s="5"/>
      <c r="S198" s="5"/>
      <c r="T198" s="5"/>
      <c r="U198" s="5"/>
      <c r="V198" s="5"/>
      <c r="W198" s="5"/>
    </row>
    <row r="199" spans="4:23" x14ac:dyDescent="0.3">
      <c r="D199" s="5"/>
      <c r="E199" s="5"/>
      <c r="G199" s="5"/>
      <c r="H199" s="5"/>
      <c r="M199" s="5"/>
      <c r="N199" s="5"/>
      <c r="O199" s="5"/>
      <c r="P199" s="5"/>
      <c r="Q199" s="5"/>
      <c r="R199" s="5"/>
      <c r="S199" s="5"/>
      <c r="T199" s="5"/>
      <c r="U199" s="5"/>
      <c r="V199" s="5"/>
      <c r="W199" s="5"/>
    </row>
    <row r="200" spans="4:23" x14ac:dyDescent="0.3">
      <c r="D200" s="5"/>
      <c r="E200" s="5"/>
      <c r="G200" s="5"/>
      <c r="H200" s="5"/>
      <c r="M200" s="5"/>
      <c r="N200" s="5"/>
      <c r="O200" s="5"/>
      <c r="P200" s="5"/>
      <c r="Q200" s="5"/>
      <c r="R200" s="5"/>
      <c r="S200" s="5"/>
      <c r="T200" s="5"/>
      <c r="U200" s="5"/>
      <c r="V200" s="5"/>
      <c r="W200" s="5"/>
    </row>
    <row r="201" spans="4:23" x14ac:dyDescent="0.3">
      <c r="D201" s="5"/>
      <c r="E201" s="5"/>
      <c r="G201" s="5"/>
      <c r="H201" s="5"/>
      <c r="M201" s="5"/>
      <c r="N201" s="5"/>
      <c r="O201" s="5"/>
      <c r="P201" s="5"/>
      <c r="Q201" s="5"/>
      <c r="R201" s="5"/>
      <c r="S201" s="5"/>
      <c r="T201" s="5"/>
      <c r="U201" s="5"/>
      <c r="V201" s="5"/>
      <c r="W201" s="5"/>
    </row>
    <row r="202" spans="4:23" x14ac:dyDescent="0.3">
      <c r="D202" s="5"/>
      <c r="E202" s="5"/>
      <c r="G202" s="5"/>
      <c r="H202" s="5"/>
      <c r="M202" s="5"/>
      <c r="N202" s="5"/>
      <c r="O202" s="5"/>
      <c r="P202" s="5"/>
      <c r="Q202" s="5"/>
      <c r="R202" s="5"/>
      <c r="S202" s="5"/>
      <c r="T202" s="5"/>
      <c r="U202" s="5"/>
      <c r="V202" s="5"/>
      <c r="W202" s="5"/>
    </row>
    <row r="203" spans="4:23" x14ac:dyDescent="0.3">
      <c r="D203" s="5"/>
      <c r="E203" s="5"/>
      <c r="G203" s="5"/>
      <c r="H203" s="5"/>
      <c r="M203" s="5"/>
      <c r="N203" s="5"/>
      <c r="O203" s="5"/>
      <c r="P203" s="5"/>
      <c r="Q203" s="5"/>
      <c r="R203" s="5"/>
      <c r="S203" s="5"/>
      <c r="T203" s="5"/>
      <c r="U203" s="5"/>
      <c r="V203" s="5"/>
      <c r="W203" s="5"/>
    </row>
    <row r="204" spans="4:23" x14ac:dyDescent="0.3">
      <c r="D204" s="5"/>
      <c r="E204" s="5"/>
      <c r="G204" s="5"/>
      <c r="H204" s="5"/>
      <c r="M204" s="5"/>
      <c r="N204" s="5"/>
      <c r="O204" s="5"/>
      <c r="P204" s="5"/>
      <c r="Q204" s="5"/>
      <c r="R204" s="5"/>
      <c r="S204" s="5"/>
      <c r="T204" s="5"/>
      <c r="U204" s="5"/>
      <c r="V204" s="5"/>
      <c r="W204" s="5"/>
    </row>
    <row r="205" spans="4:23" x14ac:dyDescent="0.3">
      <c r="D205" s="5"/>
      <c r="E205" s="5"/>
      <c r="G205" s="5"/>
      <c r="H205" s="5"/>
      <c r="M205" s="5"/>
      <c r="N205" s="5"/>
      <c r="O205" s="5"/>
      <c r="P205" s="5"/>
      <c r="Q205" s="5"/>
      <c r="R205" s="5"/>
      <c r="S205" s="5"/>
      <c r="T205" s="5"/>
      <c r="U205" s="5"/>
      <c r="V205" s="5"/>
      <c r="W205" s="5"/>
    </row>
    <row r="206" spans="4:23" x14ac:dyDescent="0.3">
      <c r="D206" s="5"/>
      <c r="E206" s="5"/>
      <c r="G206" s="5"/>
      <c r="H206" s="5"/>
      <c r="M206" s="5"/>
      <c r="N206" s="5"/>
      <c r="O206" s="5"/>
      <c r="P206" s="5"/>
      <c r="Q206" s="5"/>
      <c r="R206" s="5"/>
      <c r="S206" s="5"/>
      <c r="T206" s="5"/>
      <c r="U206" s="5"/>
      <c r="V206" s="5"/>
      <c r="W206" s="5"/>
    </row>
    <row r="207" spans="4:23" x14ac:dyDescent="0.3">
      <c r="D207" s="5"/>
      <c r="E207" s="5"/>
      <c r="G207" s="5"/>
      <c r="H207" s="5"/>
      <c r="M207" s="5"/>
      <c r="N207" s="5"/>
      <c r="O207" s="5"/>
      <c r="P207" s="5"/>
      <c r="Q207" s="5"/>
      <c r="R207" s="5"/>
      <c r="S207" s="5"/>
      <c r="T207" s="5"/>
      <c r="U207" s="5"/>
      <c r="V207" s="5"/>
      <c r="W207" s="5"/>
    </row>
    <row r="208" spans="4:23" x14ac:dyDescent="0.3">
      <c r="D208" s="5"/>
      <c r="E208" s="5"/>
      <c r="G208" s="5"/>
      <c r="H208" s="5"/>
      <c r="M208" s="5"/>
      <c r="N208" s="5"/>
      <c r="O208" s="5"/>
      <c r="P208" s="5"/>
      <c r="Q208" s="5"/>
      <c r="R208" s="5"/>
      <c r="S208" s="5"/>
      <c r="T208" s="5"/>
      <c r="U208" s="5"/>
      <c r="V208" s="5"/>
      <c r="W208" s="5"/>
    </row>
    <row r="209" spans="4:23" x14ac:dyDescent="0.3">
      <c r="D209" s="5"/>
      <c r="E209" s="5"/>
      <c r="G209" s="5"/>
      <c r="H209" s="5"/>
      <c r="M209" s="5"/>
      <c r="N209" s="5"/>
      <c r="O209" s="5"/>
      <c r="P209" s="5"/>
      <c r="Q209" s="5"/>
      <c r="R209" s="5"/>
      <c r="S209" s="5"/>
      <c r="T209" s="5"/>
      <c r="U209" s="5"/>
      <c r="V209" s="5"/>
      <c r="W209" s="5"/>
    </row>
    <row r="210" spans="4:23" x14ac:dyDescent="0.3">
      <c r="D210" s="5"/>
      <c r="E210" s="5"/>
      <c r="G210" s="5"/>
      <c r="H210" s="5"/>
      <c r="M210" s="5"/>
      <c r="N210" s="5"/>
      <c r="O210" s="5"/>
      <c r="P210" s="5"/>
      <c r="Q210" s="5"/>
      <c r="R210" s="5"/>
      <c r="S210" s="5"/>
      <c r="T210" s="5"/>
      <c r="U210" s="5"/>
      <c r="V210" s="5"/>
      <c r="W210" s="5"/>
    </row>
    <row r="211" spans="4:23" x14ac:dyDescent="0.3">
      <c r="D211" s="5"/>
      <c r="E211" s="5"/>
      <c r="G211" s="5"/>
      <c r="H211" s="5"/>
      <c r="M211" s="5"/>
      <c r="N211" s="5"/>
      <c r="O211" s="5"/>
      <c r="P211" s="5"/>
      <c r="Q211" s="5"/>
      <c r="R211" s="5"/>
      <c r="S211" s="5"/>
      <c r="T211" s="5"/>
      <c r="U211" s="5"/>
      <c r="V211" s="5"/>
      <c r="W211" s="5"/>
    </row>
    <row r="212" spans="4:23" x14ac:dyDescent="0.3">
      <c r="D212" s="5"/>
      <c r="E212" s="5"/>
      <c r="G212" s="5"/>
      <c r="H212" s="5"/>
      <c r="M212" s="5"/>
      <c r="N212" s="5"/>
      <c r="O212" s="5"/>
      <c r="P212" s="5"/>
      <c r="Q212" s="5"/>
      <c r="R212" s="5"/>
      <c r="S212" s="5"/>
      <c r="T212" s="5"/>
      <c r="U212" s="5"/>
      <c r="V212" s="5"/>
      <c r="W212" s="5"/>
    </row>
    <row r="213" spans="4:23" x14ac:dyDescent="0.3">
      <c r="D213" s="5"/>
      <c r="E213" s="5"/>
      <c r="G213" s="5"/>
      <c r="H213" s="5"/>
      <c r="M213" s="5"/>
      <c r="N213" s="5"/>
      <c r="O213" s="5"/>
      <c r="P213" s="5"/>
      <c r="Q213" s="5"/>
      <c r="R213" s="5"/>
      <c r="S213" s="5"/>
      <c r="T213" s="5"/>
      <c r="U213" s="5"/>
      <c r="V213" s="5"/>
      <c r="W213" s="5"/>
    </row>
    <row r="214" spans="4:23" x14ac:dyDescent="0.3">
      <c r="D214" s="5"/>
      <c r="E214" s="5"/>
      <c r="G214" s="5"/>
      <c r="H214" s="5"/>
      <c r="M214" s="5"/>
      <c r="N214" s="5"/>
      <c r="O214" s="5"/>
      <c r="P214" s="5"/>
      <c r="Q214" s="5"/>
      <c r="R214" s="5"/>
      <c r="S214" s="5"/>
      <c r="T214" s="5"/>
      <c r="U214" s="5"/>
      <c r="V214" s="5"/>
      <c r="W214" s="5"/>
    </row>
    <row r="215" spans="4:23" x14ac:dyDescent="0.3">
      <c r="D215" s="5"/>
      <c r="E215" s="5"/>
      <c r="G215" s="5"/>
      <c r="H215" s="5"/>
      <c r="M215" s="5"/>
      <c r="N215" s="5"/>
      <c r="O215" s="5"/>
      <c r="P215" s="5"/>
      <c r="Q215" s="5"/>
      <c r="R215" s="5"/>
      <c r="S215" s="5"/>
      <c r="T215" s="5"/>
      <c r="U215" s="5"/>
      <c r="V215" s="5"/>
      <c r="W215" s="5"/>
    </row>
    <row r="216" spans="4:23" x14ac:dyDescent="0.3">
      <c r="D216" s="5"/>
      <c r="E216" s="5"/>
      <c r="G216" s="5"/>
      <c r="H216" s="5"/>
      <c r="M216" s="5"/>
      <c r="N216" s="5"/>
      <c r="O216" s="5"/>
      <c r="P216" s="5"/>
      <c r="Q216" s="5"/>
      <c r="R216" s="5"/>
      <c r="S216" s="5"/>
      <c r="T216" s="5"/>
      <c r="U216" s="5"/>
      <c r="V216" s="5"/>
      <c r="W216" s="5"/>
    </row>
    <row r="217" spans="4:23" x14ac:dyDescent="0.3">
      <c r="D217" s="5"/>
      <c r="E217" s="5"/>
      <c r="G217" s="5"/>
      <c r="H217" s="5"/>
      <c r="M217" s="5"/>
      <c r="N217" s="5"/>
      <c r="O217" s="5"/>
      <c r="P217" s="5"/>
      <c r="Q217" s="5"/>
      <c r="R217" s="5"/>
      <c r="S217" s="5"/>
      <c r="T217" s="5"/>
      <c r="U217" s="5"/>
      <c r="V217" s="5"/>
      <c r="W217" s="5"/>
    </row>
    <row r="218" spans="4:23" x14ac:dyDescent="0.3">
      <c r="D218" s="5"/>
      <c r="E218" s="5"/>
      <c r="G218" s="5"/>
      <c r="H218" s="5"/>
      <c r="M218" s="5"/>
      <c r="N218" s="5"/>
      <c r="O218" s="5"/>
      <c r="P218" s="5"/>
      <c r="Q218" s="5"/>
      <c r="R218" s="5"/>
      <c r="S218" s="5"/>
      <c r="T218" s="5"/>
      <c r="U218" s="5"/>
      <c r="V218" s="5"/>
      <c r="W218" s="5"/>
    </row>
    <row r="219" spans="4:23" x14ac:dyDescent="0.3">
      <c r="D219" s="5"/>
      <c r="E219" s="5"/>
      <c r="G219" s="5"/>
      <c r="H219" s="5"/>
      <c r="M219" s="5"/>
      <c r="N219" s="5"/>
      <c r="O219" s="5"/>
      <c r="P219" s="5"/>
      <c r="Q219" s="5"/>
      <c r="R219" s="5"/>
      <c r="S219" s="5"/>
      <c r="T219" s="5"/>
      <c r="U219" s="5"/>
      <c r="V219" s="5"/>
      <c r="W219" s="5"/>
    </row>
    <row r="220" spans="4:23" x14ac:dyDescent="0.3">
      <c r="D220" s="5"/>
      <c r="E220" s="5"/>
      <c r="G220" s="5"/>
      <c r="H220" s="5"/>
      <c r="M220" s="5"/>
      <c r="N220" s="5"/>
      <c r="O220" s="5"/>
      <c r="P220" s="5"/>
      <c r="Q220" s="5"/>
      <c r="R220" s="5"/>
      <c r="S220" s="5"/>
      <c r="T220" s="5"/>
      <c r="U220" s="5"/>
      <c r="V220" s="5"/>
      <c r="W220" s="5"/>
    </row>
    <row r="221" spans="4:23" x14ac:dyDescent="0.3">
      <c r="D221" s="5"/>
      <c r="E221" s="5"/>
      <c r="G221" s="5"/>
      <c r="H221" s="5"/>
      <c r="M221" s="5"/>
      <c r="N221" s="5"/>
      <c r="O221" s="5"/>
      <c r="P221" s="5"/>
      <c r="Q221" s="5"/>
      <c r="R221" s="5"/>
      <c r="S221" s="5"/>
      <c r="T221" s="5"/>
      <c r="U221" s="5"/>
      <c r="V221" s="5"/>
      <c r="W221" s="5"/>
    </row>
    <row r="222" spans="4:23" x14ac:dyDescent="0.3">
      <c r="D222" s="5"/>
      <c r="E222" s="5"/>
      <c r="G222" s="5"/>
      <c r="H222" s="5"/>
      <c r="M222" s="5"/>
      <c r="N222" s="5"/>
      <c r="O222" s="5"/>
      <c r="P222" s="5"/>
      <c r="Q222" s="5"/>
      <c r="R222" s="5"/>
      <c r="S222" s="5"/>
      <c r="T222" s="5"/>
      <c r="U222" s="5"/>
      <c r="V222" s="5"/>
      <c r="W222" s="5"/>
    </row>
    <row r="223" spans="4:23" x14ac:dyDescent="0.3">
      <c r="D223" s="5"/>
      <c r="E223" s="5"/>
      <c r="G223" s="5"/>
      <c r="H223" s="5"/>
      <c r="M223" s="5"/>
      <c r="N223" s="5"/>
      <c r="O223" s="5"/>
      <c r="P223" s="5"/>
      <c r="Q223" s="5"/>
      <c r="R223" s="5"/>
      <c r="S223" s="5"/>
      <c r="T223" s="5"/>
      <c r="U223" s="5"/>
      <c r="V223" s="5"/>
      <c r="W223" s="5"/>
    </row>
    <row r="224" spans="4:23" x14ac:dyDescent="0.3">
      <c r="D224" s="5"/>
      <c r="E224" s="5"/>
      <c r="G224" s="5"/>
      <c r="H224" s="5"/>
      <c r="M224" s="5"/>
      <c r="N224" s="5"/>
      <c r="O224" s="5"/>
      <c r="P224" s="5"/>
      <c r="Q224" s="5"/>
      <c r="R224" s="5"/>
      <c r="S224" s="5"/>
      <c r="T224" s="5"/>
      <c r="U224" s="5"/>
      <c r="V224" s="5"/>
      <c r="W224" s="5"/>
    </row>
    <row r="225" spans="4:23" x14ac:dyDescent="0.3">
      <c r="D225" s="5"/>
      <c r="E225" s="5"/>
      <c r="G225" s="5"/>
      <c r="H225" s="5"/>
      <c r="M225" s="5"/>
      <c r="N225" s="5"/>
      <c r="O225" s="5"/>
      <c r="P225" s="5"/>
      <c r="Q225" s="5"/>
      <c r="R225" s="5"/>
      <c r="S225" s="5"/>
      <c r="T225" s="5"/>
      <c r="U225" s="5"/>
      <c r="V225" s="5"/>
      <c r="W225" s="5"/>
    </row>
    <row r="226" spans="4:23" x14ac:dyDescent="0.3">
      <c r="D226" s="5"/>
      <c r="E226" s="5"/>
      <c r="G226" s="5"/>
      <c r="H226" s="5"/>
      <c r="M226" s="5"/>
      <c r="N226" s="5"/>
      <c r="O226" s="5"/>
      <c r="P226" s="5"/>
      <c r="Q226" s="5"/>
      <c r="R226" s="5"/>
      <c r="S226" s="5"/>
      <c r="T226" s="5"/>
      <c r="U226" s="5"/>
      <c r="V226" s="5"/>
      <c r="W226" s="5"/>
    </row>
    <row r="227" spans="4:23" x14ac:dyDescent="0.3">
      <c r="D227" s="5"/>
      <c r="E227" s="5"/>
      <c r="G227" s="5"/>
      <c r="H227" s="5"/>
      <c r="M227" s="5"/>
      <c r="N227" s="5"/>
      <c r="O227" s="5"/>
      <c r="P227" s="5"/>
      <c r="Q227" s="5"/>
      <c r="R227" s="5"/>
      <c r="S227" s="5"/>
      <c r="T227" s="5"/>
      <c r="U227" s="5"/>
      <c r="V227" s="5"/>
      <c r="W227" s="5"/>
    </row>
    <row r="228" spans="4:23" x14ac:dyDescent="0.3">
      <c r="D228" s="5"/>
      <c r="E228" s="5"/>
      <c r="G228" s="5"/>
      <c r="H228" s="5"/>
      <c r="M228" s="5"/>
      <c r="N228" s="5"/>
      <c r="O228" s="5"/>
      <c r="P228" s="5"/>
      <c r="Q228" s="5"/>
      <c r="R228" s="5"/>
      <c r="S228" s="5"/>
      <c r="T228" s="5"/>
      <c r="U228" s="5"/>
      <c r="V228" s="5"/>
      <c r="W228" s="5"/>
    </row>
    <row r="229" spans="4:23" x14ac:dyDescent="0.3">
      <c r="D229" s="5"/>
      <c r="E229" s="5"/>
      <c r="G229" s="5"/>
      <c r="H229" s="5"/>
      <c r="M229" s="5"/>
      <c r="N229" s="5"/>
      <c r="O229" s="5"/>
      <c r="P229" s="5"/>
      <c r="Q229" s="5"/>
      <c r="R229" s="5"/>
      <c r="S229" s="5"/>
      <c r="T229" s="5"/>
      <c r="U229" s="5"/>
      <c r="V229" s="5"/>
      <c r="W229" s="5"/>
    </row>
    <row r="230" spans="4:23" x14ac:dyDescent="0.3">
      <c r="D230" s="5"/>
      <c r="E230" s="5"/>
      <c r="G230" s="5"/>
      <c r="H230" s="5"/>
      <c r="M230" s="5"/>
      <c r="N230" s="5"/>
      <c r="O230" s="5"/>
      <c r="P230" s="5"/>
      <c r="Q230" s="5"/>
      <c r="R230" s="5"/>
      <c r="S230" s="5"/>
      <c r="T230" s="5"/>
      <c r="U230" s="5"/>
      <c r="V230" s="5"/>
      <c r="W230" s="5"/>
    </row>
    <row r="231" spans="4:23" x14ac:dyDescent="0.3">
      <c r="D231" s="5"/>
      <c r="E231" s="5"/>
      <c r="G231" s="5"/>
      <c r="H231" s="5"/>
      <c r="M231" s="5"/>
      <c r="N231" s="5"/>
      <c r="O231" s="5"/>
      <c r="P231" s="5"/>
      <c r="Q231" s="5"/>
      <c r="R231" s="5"/>
      <c r="S231" s="5"/>
      <c r="T231" s="5"/>
      <c r="U231" s="5"/>
      <c r="V231" s="5"/>
      <c r="W231" s="5"/>
    </row>
    <row r="232" spans="4:23" x14ac:dyDescent="0.3">
      <c r="D232" s="5"/>
      <c r="E232" s="5"/>
      <c r="G232" s="5"/>
      <c r="H232" s="5"/>
      <c r="M232" s="5"/>
      <c r="N232" s="5"/>
      <c r="O232" s="5"/>
      <c r="P232" s="5"/>
      <c r="Q232" s="5"/>
      <c r="R232" s="5"/>
      <c r="S232" s="5"/>
      <c r="T232" s="5"/>
      <c r="U232" s="5"/>
      <c r="V232" s="5"/>
      <c r="W232" s="5"/>
    </row>
    <row r="233" spans="4:23" x14ac:dyDescent="0.3">
      <c r="D233" s="5"/>
      <c r="E233" s="5"/>
      <c r="G233" s="5"/>
      <c r="H233" s="5"/>
      <c r="M233" s="5"/>
      <c r="N233" s="5"/>
      <c r="O233" s="5"/>
      <c r="P233" s="5"/>
      <c r="Q233" s="5"/>
      <c r="R233" s="5"/>
      <c r="S233" s="5"/>
      <c r="T233" s="5"/>
      <c r="U233" s="5"/>
      <c r="V233" s="5"/>
      <c r="W233" s="5"/>
    </row>
    <row r="234" spans="4:23" x14ac:dyDescent="0.3">
      <c r="D234" s="5"/>
      <c r="E234" s="5"/>
      <c r="G234" s="5"/>
      <c r="H234" s="5"/>
      <c r="M234" s="5"/>
      <c r="N234" s="5"/>
      <c r="O234" s="5"/>
      <c r="P234" s="5"/>
      <c r="Q234" s="5"/>
      <c r="R234" s="5"/>
      <c r="S234" s="5"/>
      <c r="T234" s="5"/>
      <c r="U234" s="5"/>
      <c r="V234" s="5"/>
      <c r="W234" s="5"/>
    </row>
    <row r="235" spans="4:23" x14ac:dyDescent="0.3">
      <c r="D235" s="5"/>
      <c r="E235" s="5"/>
      <c r="G235" s="5"/>
      <c r="H235" s="5"/>
      <c r="M235" s="5"/>
      <c r="N235" s="5"/>
      <c r="O235" s="5"/>
      <c r="P235" s="5"/>
      <c r="Q235" s="5"/>
      <c r="R235" s="5"/>
      <c r="S235" s="5"/>
      <c r="T235" s="5"/>
      <c r="U235" s="5"/>
      <c r="V235" s="5"/>
      <c r="W235" s="5"/>
    </row>
    <row r="236" spans="4:23" x14ac:dyDescent="0.3">
      <c r="D236" s="5"/>
      <c r="E236" s="5"/>
      <c r="G236" s="5"/>
      <c r="H236" s="5"/>
      <c r="M236" s="5"/>
      <c r="N236" s="5"/>
      <c r="O236" s="5"/>
      <c r="P236" s="5"/>
      <c r="Q236" s="5"/>
      <c r="R236" s="5"/>
      <c r="S236" s="5"/>
      <c r="T236" s="5"/>
      <c r="U236" s="5"/>
      <c r="V236" s="5"/>
      <c r="W236" s="5"/>
    </row>
    <row r="237" spans="4:23" x14ac:dyDescent="0.3">
      <c r="D237" s="5"/>
      <c r="E237" s="5"/>
      <c r="G237" s="5"/>
      <c r="H237" s="5"/>
      <c r="M237" s="5"/>
      <c r="N237" s="5"/>
      <c r="O237" s="5"/>
      <c r="P237" s="5"/>
      <c r="Q237" s="5"/>
      <c r="R237" s="5"/>
      <c r="S237" s="5"/>
      <c r="T237" s="5"/>
      <c r="U237" s="5"/>
      <c r="V237" s="5"/>
      <c r="W237" s="5"/>
    </row>
    <row r="238" spans="4:23" x14ac:dyDescent="0.3">
      <c r="D238" s="5"/>
      <c r="E238" s="5"/>
      <c r="G238" s="5"/>
      <c r="H238" s="5"/>
      <c r="M238" s="5"/>
      <c r="N238" s="5"/>
      <c r="O238" s="5"/>
      <c r="P238" s="5"/>
      <c r="Q238" s="5"/>
      <c r="R238" s="5"/>
      <c r="S238" s="5"/>
      <c r="T238" s="5"/>
      <c r="U238" s="5"/>
      <c r="V238" s="5"/>
      <c r="W238" s="5"/>
    </row>
    <row r="239" spans="4:23" x14ac:dyDescent="0.3">
      <c r="D239" s="5"/>
      <c r="E239" s="5"/>
      <c r="G239" s="5"/>
      <c r="H239" s="5"/>
      <c r="M239" s="5"/>
      <c r="N239" s="5"/>
      <c r="O239" s="5"/>
      <c r="P239" s="5"/>
      <c r="Q239" s="5"/>
      <c r="R239" s="5"/>
      <c r="S239" s="5"/>
      <c r="T239" s="5"/>
      <c r="U239" s="5"/>
      <c r="V239" s="5"/>
      <c r="W239" s="5"/>
    </row>
    <row r="240" spans="4:23" x14ac:dyDescent="0.3">
      <c r="D240" s="5"/>
      <c r="E240" s="5"/>
      <c r="G240" s="5"/>
      <c r="H240" s="5"/>
      <c r="M240" s="5"/>
      <c r="N240" s="5"/>
      <c r="O240" s="5"/>
      <c r="P240" s="5"/>
      <c r="Q240" s="5"/>
      <c r="R240" s="5"/>
      <c r="S240" s="5"/>
      <c r="T240" s="5"/>
      <c r="U240" s="5"/>
      <c r="V240" s="5"/>
      <c r="W240" s="5"/>
    </row>
    <row r="241" spans="4:23" x14ac:dyDescent="0.3">
      <c r="D241" s="5"/>
      <c r="E241" s="5"/>
      <c r="G241" s="5"/>
      <c r="H241" s="5"/>
      <c r="M241" s="5"/>
      <c r="N241" s="5"/>
      <c r="O241" s="5"/>
      <c r="P241" s="5"/>
      <c r="Q241" s="5"/>
      <c r="R241" s="5"/>
      <c r="S241" s="5"/>
      <c r="T241" s="5"/>
      <c r="U241" s="5"/>
      <c r="V241" s="5"/>
      <c r="W241" s="5"/>
    </row>
    <row r="242" spans="4:23" x14ac:dyDescent="0.3">
      <c r="D242" s="5"/>
      <c r="E242" s="5"/>
      <c r="G242" s="5"/>
      <c r="H242" s="5"/>
      <c r="M242" s="5"/>
      <c r="N242" s="5"/>
      <c r="O242" s="5"/>
      <c r="P242" s="5"/>
      <c r="Q242" s="5"/>
      <c r="R242" s="5"/>
      <c r="S242" s="5"/>
      <c r="T242" s="5"/>
      <c r="U242" s="5"/>
      <c r="V242" s="5"/>
      <c r="W242" s="5"/>
    </row>
    <row r="243" spans="4:23" x14ac:dyDescent="0.3">
      <c r="D243" s="5"/>
      <c r="E243" s="5"/>
      <c r="G243" s="5"/>
      <c r="H243" s="5"/>
      <c r="M243" s="5"/>
      <c r="N243" s="5"/>
      <c r="O243" s="5"/>
      <c r="P243" s="5"/>
      <c r="Q243" s="5"/>
      <c r="R243" s="5"/>
      <c r="S243" s="5"/>
      <c r="T243" s="5"/>
      <c r="U243" s="5"/>
      <c r="V243" s="5"/>
      <c r="W243" s="5"/>
    </row>
    <row r="244" spans="4:23" x14ac:dyDescent="0.3">
      <c r="D244" s="5"/>
      <c r="E244" s="5"/>
      <c r="G244" s="5"/>
      <c r="H244" s="5"/>
      <c r="M244" s="5"/>
      <c r="N244" s="5"/>
      <c r="O244" s="5"/>
      <c r="P244" s="5"/>
      <c r="Q244" s="5"/>
      <c r="R244" s="5"/>
      <c r="S244" s="5"/>
      <c r="T244" s="5"/>
      <c r="U244" s="5"/>
      <c r="V244" s="5"/>
      <c r="W244" s="5"/>
    </row>
    <row r="245" spans="4:23" x14ac:dyDescent="0.3">
      <c r="D245" s="5"/>
      <c r="E245" s="5"/>
      <c r="G245" s="5"/>
      <c r="H245" s="5"/>
      <c r="M245" s="5"/>
      <c r="N245" s="5"/>
      <c r="O245" s="5"/>
      <c r="P245" s="5"/>
      <c r="Q245" s="5"/>
      <c r="R245" s="5"/>
      <c r="S245" s="5"/>
      <c r="T245" s="5"/>
      <c r="U245" s="5"/>
      <c r="V245" s="5"/>
      <c r="W245" s="5"/>
    </row>
    <row r="246" spans="4:23" x14ac:dyDescent="0.3">
      <c r="D246" s="5"/>
      <c r="E246" s="5"/>
      <c r="G246" s="5"/>
      <c r="H246" s="5"/>
      <c r="M246" s="5"/>
      <c r="N246" s="5"/>
      <c r="O246" s="5"/>
      <c r="P246" s="5"/>
      <c r="Q246" s="5"/>
      <c r="R246" s="5"/>
      <c r="S246" s="5"/>
      <c r="T246" s="5"/>
      <c r="U246" s="5"/>
      <c r="V246" s="5"/>
      <c r="W246" s="5"/>
    </row>
    <row r="247" spans="4:23" x14ac:dyDescent="0.3">
      <c r="D247" s="5"/>
      <c r="E247" s="5"/>
      <c r="G247" s="5"/>
      <c r="H247" s="5"/>
      <c r="M247" s="5"/>
      <c r="N247" s="5"/>
      <c r="O247" s="5"/>
      <c r="P247" s="5"/>
      <c r="Q247" s="5"/>
      <c r="R247" s="5"/>
      <c r="S247" s="5"/>
      <c r="T247" s="5"/>
      <c r="U247" s="5"/>
      <c r="V247" s="5"/>
      <c r="W247" s="5"/>
    </row>
    <row r="248" spans="4:23" x14ac:dyDescent="0.3">
      <c r="D248" s="5"/>
      <c r="E248" s="5"/>
      <c r="G248" s="5"/>
      <c r="H248" s="5"/>
      <c r="M248" s="5"/>
      <c r="N248" s="5"/>
      <c r="O248" s="5"/>
      <c r="P248" s="5"/>
      <c r="Q248" s="5"/>
      <c r="R248" s="5"/>
      <c r="S248" s="5"/>
      <c r="T248" s="5"/>
      <c r="U248" s="5"/>
      <c r="V248" s="5"/>
      <c r="W248" s="5"/>
    </row>
    <row r="249" spans="4:23" x14ac:dyDescent="0.3">
      <c r="D249" s="5"/>
      <c r="E249" s="5"/>
      <c r="G249" s="5"/>
      <c r="H249" s="5"/>
      <c r="M249" s="5"/>
      <c r="N249" s="5"/>
      <c r="O249" s="5"/>
      <c r="P249" s="5"/>
      <c r="Q249" s="5"/>
      <c r="R249" s="5"/>
      <c r="S249" s="5"/>
      <c r="T249" s="5"/>
      <c r="U249" s="5"/>
      <c r="V249" s="5"/>
      <c r="W249" s="5"/>
    </row>
    <row r="250" spans="4:23" x14ac:dyDescent="0.3">
      <c r="D250" s="5"/>
      <c r="E250" s="5"/>
      <c r="G250" s="5"/>
      <c r="H250" s="5"/>
      <c r="M250" s="5"/>
      <c r="N250" s="5"/>
      <c r="O250" s="5"/>
      <c r="P250" s="5"/>
      <c r="Q250" s="5"/>
      <c r="R250" s="5"/>
      <c r="S250" s="5"/>
      <c r="T250" s="5"/>
      <c r="U250" s="5"/>
      <c r="V250" s="5"/>
      <c r="W250" s="5"/>
    </row>
    <row r="251" spans="4:23" x14ac:dyDescent="0.3">
      <c r="D251" s="5"/>
      <c r="E251" s="5"/>
      <c r="G251" s="5"/>
      <c r="H251" s="5"/>
      <c r="M251" s="5"/>
      <c r="N251" s="5"/>
      <c r="O251" s="5"/>
      <c r="P251" s="5"/>
      <c r="Q251" s="5"/>
      <c r="R251" s="5"/>
      <c r="S251" s="5"/>
      <c r="T251" s="5"/>
      <c r="U251" s="5"/>
      <c r="V251" s="5"/>
      <c r="W251" s="5"/>
    </row>
    <row r="252" spans="4:23" x14ac:dyDescent="0.3">
      <c r="D252" s="5"/>
      <c r="E252" s="5"/>
      <c r="G252" s="5"/>
      <c r="H252" s="5"/>
      <c r="M252" s="5"/>
      <c r="N252" s="5"/>
      <c r="O252" s="5"/>
      <c r="P252" s="5"/>
      <c r="Q252" s="5"/>
      <c r="R252" s="5"/>
      <c r="S252" s="5"/>
      <c r="T252" s="5"/>
      <c r="U252" s="5"/>
      <c r="V252" s="5"/>
      <c r="W252" s="5"/>
    </row>
    <row r="253" spans="4:23" x14ac:dyDescent="0.3">
      <c r="D253" s="5"/>
      <c r="E253" s="5"/>
      <c r="G253" s="5"/>
      <c r="H253" s="5"/>
      <c r="M253" s="5"/>
      <c r="N253" s="5"/>
      <c r="O253" s="5"/>
      <c r="P253" s="5"/>
      <c r="Q253" s="5"/>
      <c r="R253" s="5"/>
      <c r="S253" s="5"/>
      <c r="T253" s="5"/>
      <c r="U253" s="5"/>
      <c r="V253" s="5"/>
      <c r="W253" s="5"/>
    </row>
    <row r="254" spans="4:23" x14ac:dyDescent="0.3">
      <c r="D254" s="5"/>
      <c r="E254" s="5"/>
      <c r="G254" s="5"/>
      <c r="H254" s="5"/>
      <c r="M254" s="5"/>
      <c r="N254" s="5"/>
      <c r="O254" s="5"/>
      <c r="P254" s="5"/>
      <c r="Q254" s="5"/>
      <c r="R254" s="5"/>
      <c r="S254" s="5"/>
      <c r="T254" s="5"/>
      <c r="U254" s="5"/>
      <c r="V254" s="5"/>
      <c r="W254" s="5"/>
    </row>
    <row r="255" spans="4:23" x14ac:dyDescent="0.3">
      <c r="D255" s="5"/>
      <c r="E255" s="5"/>
      <c r="G255" s="5"/>
      <c r="H255" s="5"/>
      <c r="M255" s="5"/>
      <c r="N255" s="5"/>
      <c r="O255" s="5"/>
      <c r="P255" s="5"/>
      <c r="Q255" s="5"/>
      <c r="R255" s="5"/>
      <c r="S255" s="5"/>
      <c r="T255" s="5"/>
      <c r="U255" s="5"/>
      <c r="V255" s="5"/>
      <c r="W255" s="5"/>
    </row>
    <row r="256" spans="4:23" x14ac:dyDescent="0.3">
      <c r="D256" s="5"/>
      <c r="E256" s="5"/>
      <c r="G256" s="5"/>
      <c r="H256" s="5"/>
      <c r="M256" s="5"/>
      <c r="N256" s="5"/>
      <c r="O256" s="5"/>
      <c r="P256" s="5"/>
      <c r="Q256" s="5"/>
      <c r="R256" s="5"/>
      <c r="S256" s="5"/>
      <c r="T256" s="5"/>
      <c r="U256" s="5"/>
      <c r="V256" s="5"/>
      <c r="W256" s="5"/>
    </row>
    <row r="257" spans="4:23" x14ac:dyDescent="0.3">
      <c r="D257" s="5"/>
      <c r="E257" s="5"/>
      <c r="G257" s="5"/>
      <c r="H257" s="5"/>
      <c r="M257" s="5"/>
      <c r="N257" s="5"/>
      <c r="O257" s="5"/>
      <c r="P257" s="5"/>
      <c r="Q257" s="5"/>
      <c r="R257" s="5"/>
      <c r="S257" s="5"/>
      <c r="T257" s="5"/>
      <c r="U257" s="5"/>
      <c r="V257" s="5"/>
      <c r="W257" s="5"/>
    </row>
    <row r="258" spans="4:23" x14ac:dyDescent="0.3">
      <c r="D258" s="5"/>
      <c r="E258" s="5"/>
      <c r="G258" s="5"/>
      <c r="H258" s="5"/>
      <c r="M258" s="5"/>
      <c r="N258" s="5"/>
      <c r="O258" s="5"/>
      <c r="P258" s="5"/>
      <c r="Q258" s="5"/>
      <c r="R258" s="5"/>
      <c r="S258" s="5"/>
      <c r="T258" s="5"/>
      <c r="U258" s="5"/>
      <c r="V258" s="5"/>
      <c r="W258" s="5"/>
    </row>
    <row r="259" spans="4:23" x14ac:dyDescent="0.3">
      <c r="D259" s="5"/>
      <c r="E259" s="5"/>
      <c r="G259" s="5"/>
      <c r="H259" s="5"/>
      <c r="M259" s="5"/>
      <c r="N259" s="5"/>
      <c r="O259" s="5"/>
      <c r="P259" s="5"/>
      <c r="Q259" s="5"/>
      <c r="R259" s="5"/>
      <c r="S259" s="5"/>
      <c r="T259" s="5"/>
      <c r="U259" s="5"/>
      <c r="V259" s="5"/>
      <c r="W259" s="5"/>
    </row>
    <row r="260" spans="4:23" x14ac:dyDescent="0.3">
      <c r="D260" s="5"/>
      <c r="E260" s="5"/>
      <c r="G260" s="5"/>
      <c r="H260" s="5"/>
      <c r="M260" s="5"/>
      <c r="N260" s="5"/>
      <c r="O260" s="5"/>
      <c r="P260" s="5"/>
      <c r="Q260" s="5"/>
      <c r="R260" s="5"/>
      <c r="S260" s="5"/>
      <c r="T260" s="5"/>
      <c r="U260" s="5"/>
      <c r="V260" s="5"/>
      <c r="W260" s="5"/>
    </row>
    <row r="261" spans="4:23" x14ac:dyDescent="0.3">
      <c r="D261" s="5"/>
      <c r="E261" s="5"/>
      <c r="G261" s="5"/>
      <c r="H261" s="5"/>
      <c r="M261" s="5"/>
      <c r="N261" s="5"/>
      <c r="O261" s="5"/>
      <c r="P261" s="5"/>
      <c r="Q261" s="5"/>
      <c r="R261" s="5"/>
      <c r="S261" s="5"/>
      <c r="T261" s="5"/>
      <c r="U261" s="5"/>
      <c r="V261" s="5"/>
      <c r="W261" s="5"/>
    </row>
    <row r="262" spans="4:23" x14ac:dyDescent="0.3">
      <c r="D262" s="5"/>
      <c r="E262" s="5"/>
      <c r="G262" s="5"/>
      <c r="H262" s="5"/>
      <c r="M262" s="5"/>
      <c r="N262" s="5"/>
      <c r="O262" s="5"/>
      <c r="P262" s="5"/>
      <c r="Q262" s="5"/>
      <c r="R262" s="5"/>
      <c r="S262" s="5"/>
      <c r="T262" s="5"/>
      <c r="U262" s="5"/>
      <c r="V262" s="5"/>
      <c r="W262" s="5"/>
    </row>
    <row r="263" spans="4:23" x14ac:dyDescent="0.3">
      <c r="D263" s="5"/>
      <c r="E263" s="5"/>
      <c r="G263" s="5"/>
      <c r="H263" s="5"/>
      <c r="M263" s="5"/>
      <c r="N263" s="5"/>
      <c r="O263" s="5"/>
      <c r="P263" s="5"/>
      <c r="Q263" s="5"/>
      <c r="R263" s="5"/>
      <c r="S263" s="5"/>
      <c r="T263" s="5"/>
      <c r="U263" s="5"/>
      <c r="V263" s="5"/>
      <c r="W263" s="5"/>
    </row>
    <row r="264" spans="4:23" x14ac:dyDescent="0.3">
      <c r="D264" s="5"/>
      <c r="E264" s="5"/>
      <c r="G264" s="5"/>
      <c r="H264" s="5"/>
      <c r="M264" s="5"/>
      <c r="N264" s="5"/>
      <c r="O264" s="5"/>
      <c r="P264" s="5"/>
      <c r="Q264" s="5"/>
      <c r="R264" s="5"/>
      <c r="S264" s="5"/>
      <c r="T264" s="5"/>
      <c r="U264" s="5"/>
      <c r="V264" s="5"/>
      <c r="W264" s="5"/>
    </row>
    <row r="265" spans="4:23" x14ac:dyDescent="0.3">
      <c r="D265" s="5"/>
      <c r="E265" s="5"/>
      <c r="G265" s="5"/>
      <c r="H265" s="5"/>
      <c r="M265" s="5"/>
      <c r="N265" s="5"/>
      <c r="O265" s="5"/>
      <c r="P265" s="5"/>
      <c r="Q265" s="5"/>
      <c r="R265" s="5"/>
      <c r="S265" s="5"/>
      <c r="T265" s="5"/>
      <c r="U265" s="5"/>
      <c r="V265" s="5"/>
      <c r="W265" s="5"/>
    </row>
    <row r="266" spans="4:23" x14ac:dyDescent="0.3">
      <c r="D266" s="5"/>
      <c r="E266" s="5"/>
      <c r="G266" s="5"/>
      <c r="H266" s="5"/>
      <c r="M266" s="5"/>
      <c r="N266" s="5"/>
      <c r="O266" s="5"/>
      <c r="P266" s="5"/>
      <c r="Q266" s="5"/>
      <c r="R266" s="5"/>
      <c r="S266" s="5"/>
      <c r="T266" s="5"/>
      <c r="U266" s="5"/>
      <c r="V266" s="5"/>
      <c r="W266" s="5"/>
    </row>
    <row r="267" spans="4:23" x14ac:dyDescent="0.3">
      <c r="D267" s="5"/>
      <c r="E267" s="5"/>
      <c r="G267" s="5"/>
      <c r="H267" s="5"/>
      <c r="M267" s="5"/>
      <c r="N267" s="5"/>
      <c r="O267" s="5"/>
      <c r="P267" s="5"/>
      <c r="Q267" s="5"/>
      <c r="R267" s="5"/>
      <c r="S267" s="5"/>
      <c r="T267" s="5"/>
      <c r="U267" s="5"/>
      <c r="V267" s="5"/>
      <c r="W267" s="5"/>
    </row>
    <row r="268" spans="4:23" x14ac:dyDescent="0.3">
      <c r="D268" s="5"/>
      <c r="E268" s="5"/>
      <c r="G268" s="5"/>
      <c r="H268" s="5"/>
      <c r="M268" s="5"/>
      <c r="N268" s="5"/>
      <c r="O268" s="5"/>
      <c r="P268" s="5"/>
      <c r="Q268" s="5"/>
      <c r="R268" s="5"/>
      <c r="S268" s="5"/>
      <c r="T268" s="5"/>
      <c r="U268" s="5"/>
      <c r="V268" s="5"/>
      <c r="W268" s="5"/>
    </row>
    <row r="269" spans="4:23" x14ac:dyDescent="0.3">
      <c r="D269" s="5"/>
      <c r="E269" s="5"/>
      <c r="G269" s="5"/>
      <c r="H269" s="5"/>
      <c r="M269" s="5"/>
      <c r="N269" s="5"/>
      <c r="O269" s="5"/>
      <c r="P269" s="5"/>
      <c r="Q269" s="5"/>
      <c r="R269" s="5"/>
      <c r="S269" s="5"/>
      <c r="T269" s="5"/>
      <c r="U269" s="5"/>
      <c r="V269" s="5"/>
      <c r="W269" s="5"/>
    </row>
    <row r="270" spans="4:23" x14ac:dyDescent="0.3">
      <c r="D270" s="5"/>
      <c r="E270" s="5"/>
      <c r="G270" s="5"/>
      <c r="H270" s="5"/>
      <c r="M270" s="5"/>
      <c r="N270" s="5"/>
      <c r="O270" s="5"/>
      <c r="P270" s="5"/>
      <c r="Q270" s="5"/>
      <c r="R270" s="5"/>
      <c r="S270" s="5"/>
      <c r="T270" s="5"/>
      <c r="U270" s="5"/>
      <c r="V270" s="5"/>
      <c r="W270" s="5"/>
    </row>
    <row r="271" spans="4:23" x14ac:dyDescent="0.3">
      <c r="D271" s="5"/>
      <c r="E271" s="5"/>
      <c r="G271" s="5"/>
      <c r="H271" s="5"/>
      <c r="M271" s="5"/>
      <c r="N271" s="5"/>
      <c r="O271" s="5"/>
      <c r="P271" s="5"/>
      <c r="Q271" s="5"/>
      <c r="R271" s="5"/>
      <c r="S271" s="5"/>
      <c r="T271" s="5"/>
      <c r="U271" s="5"/>
      <c r="V271" s="5"/>
      <c r="W271" s="5"/>
    </row>
    <row r="272" spans="4:23" x14ac:dyDescent="0.3">
      <c r="D272" s="5"/>
      <c r="E272" s="5"/>
      <c r="G272" s="5"/>
      <c r="H272" s="5"/>
      <c r="M272" s="5"/>
      <c r="N272" s="5"/>
      <c r="O272" s="5"/>
      <c r="P272" s="5"/>
      <c r="Q272" s="5"/>
      <c r="R272" s="5"/>
      <c r="S272" s="5"/>
      <c r="T272" s="5"/>
      <c r="U272" s="5"/>
      <c r="V272" s="5"/>
      <c r="W272" s="5"/>
    </row>
    <row r="273" spans="4:23" x14ac:dyDescent="0.3">
      <c r="D273" s="5"/>
      <c r="E273" s="5"/>
      <c r="G273" s="5"/>
      <c r="H273" s="5"/>
      <c r="M273" s="5"/>
      <c r="N273" s="5"/>
      <c r="O273" s="5"/>
      <c r="P273" s="5"/>
      <c r="Q273" s="5"/>
      <c r="R273" s="5"/>
      <c r="S273" s="5"/>
      <c r="T273" s="5"/>
      <c r="U273" s="5"/>
      <c r="V273" s="5"/>
      <c r="W273" s="5"/>
    </row>
    <row r="274" spans="4:23" x14ac:dyDescent="0.3">
      <c r="D274" s="5"/>
      <c r="E274" s="5"/>
      <c r="G274" s="5"/>
      <c r="H274" s="5"/>
      <c r="M274" s="5"/>
      <c r="N274" s="5"/>
      <c r="O274" s="5"/>
      <c r="P274" s="5"/>
      <c r="Q274" s="5"/>
      <c r="R274" s="5"/>
      <c r="S274" s="5"/>
      <c r="T274" s="5"/>
      <c r="U274" s="5"/>
      <c r="V274" s="5"/>
      <c r="W274" s="5"/>
    </row>
    <row r="275" spans="4:23" x14ac:dyDescent="0.3">
      <c r="D275" s="5"/>
      <c r="E275" s="5"/>
      <c r="G275" s="5"/>
      <c r="H275" s="5"/>
      <c r="M275" s="5"/>
      <c r="N275" s="5"/>
      <c r="O275" s="5"/>
      <c r="P275" s="5"/>
      <c r="Q275" s="5"/>
      <c r="R275" s="5"/>
      <c r="S275" s="5"/>
      <c r="T275" s="5"/>
      <c r="U275" s="5"/>
      <c r="V275" s="5"/>
      <c r="W275" s="5"/>
    </row>
    <row r="276" spans="4:23" x14ac:dyDescent="0.3">
      <c r="D276" s="5"/>
      <c r="E276" s="5"/>
      <c r="G276" s="5"/>
      <c r="H276" s="5"/>
      <c r="M276" s="5"/>
      <c r="N276" s="5"/>
      <c r="O276" s="5"/>
      <c r="P276" s="5"/>
      <c r="Q276" s="5"/>
      <c r="R276" s="5"/>
      <c r="S276" s="5"/>
      <c r="T276" s="5"/>
      <c r="U276" s="5"/>
      <c r="V276" s="5"/>
      <c r="W276" s="5"/>
    </row>
    <row r="277" spans="4:23" x14ac:dyDescent="0.3">
      <c r="D277" s="5"/>
      <c r="E277" s="5"/>
      <c r="G277" s="5"/>
      <c r="H277" s="5"/>
      <c r="M277" s="5"/>
      <c r="N277" s="5"/>
      <c r="O277" s="5"/>
      <c r="P277" s="5"/>
      <c r="Q277" s="5"/>
      <c r="R277" s="5"/>
      <c r="S277" s="5"/>
      <c r="T277" s="5"/>
      <c r="U277" s="5"/>
      <c r="V277" s="5"/>
      <c r="W277" s="5"/>
    </row>
    <row r="278" spans="4:23" x14ac:dyDescent="0.3">
      <c r="D278" s="5"/>
      <c r="E278" s="5"/>
      <c r="G278" s="5"/>
      <c r="H278" s="5"/>
      <c r="M278" s="5"/>
      <c r="N278" s="5"/>
      <c r="O278" s="5"/>
      <c r="P278" s="5"/>
      <c r="Q278" s="5"/>
      <c r="R278" s="5"/>
      <c r="S278" s="5"/>
      <c r="T278" s="5"/>
      <c r="U278" s="5"/>
      <c r="V278" s="5"/>
      <c r="W278" s="5"/>
    </row>
    <row r="279" spans="4:23" x14ac:dyDescent="0.3">
      <c r="D279" s="5"/>
      <c r="E279" s="5"/>
      <c r="G279" s="5"/>
      <c r="H279" s="5"/>
      <c r="M279" s="5"/>
      <c r="N279" s="5"/>
      <c r="O279" s="5"/>
      <c r="P279" s="5"/>
      <c r="Q279" s="5"/>
      <c r="R279" s="5"/>
      <c r="S279" s="5"/>
      <c r="T279" s="5"/>
      <c r="U279" s="5"/>
      <c r="V279" s="5"/>
      <c r="W279" s="5"/>
    </row>
    <row r="280" spans="4:23" x14ac:dyDescent="0.3">
      <c r="D280" s="5"/>
      <c r="E280" s="5"/>
      <c r="G280" s="5"/>
      <c r="H280" s="5"/>
      <c r="M280" s="5"/>
      <c r="N280" s="5"/>
      <c r="O280" s="5"/>
      <c r="P280" s="5"/>
      <c r="Q280" s="5"/>
      <c r="R280" s="5"/>
      <c r="S280" s="5"/>
      <c r="T280" s="5"/>
      <c r="U280" s="5"/>
      <c r="V280" s="5"/>
      <c r="W280" s="5"/>
    </row>
    <row r="281" spans="4:23" x14ac:dyDescent="0.3">
      <c r="D281" s="5"/>
      <c r="E281" s="5"/>
      <c r="G281" s="5"/>
      <c r="H281" s="5"/>
      <c r="M281" s="5"/>
      <c r="N281" s="5"/>
      <c r="O281" s="5"/>
      <c r="P281" s="5"/>
      <c r="Q281" s="5"/>
      <c r="R281" s="5"/>
      <c r="S281" s="5"/>
      <c r="T281" s="5"/>
      <c r="U281" s="5"/>
      <c r="V281" s="5"/>
      <c r="W281" s="5"/>
    </row>
    <row r="282" spans="4:23" x14ac:dyDescent="0.3">
      <c r="D282" s="5"/>
      <c r="E282" s="5"/>
      <c r="G282" s="5"/>
      <c r="H282" s="5"/>
      <c r="M282" s="5"/>
      <c r="N282" s="5"/>
      <c r="O282" s="5"/>
      <c r="P282" s="5"/>
      <c r="Q282" s="5"/>
      <c r="R282" s="5"/>
      <c r="S282" s="5"/>
      <c r="T282" s="5"/>
      <c r="U282" s="5"/>
      <c r="V282" s="5"/>
      <c r="W282" s="5"/>
    </row>
    <row r="283" spans="4:23" x14ac:dyDescent="0.3">
      <c r="D283" s="5"/>
      <c r="E283" s="5"/>
      <c r="G283" s="5"/>
      <c r="H283" s="5"/>
      <c r="M283" s="5"/>
      <c r="N283" s="5"/>
      <c r="O283" s="5"/>
      <c r="P283" s="5"/>
      <c r="Q283" s="5"/>
      <c r="R283" s="5"/>
      <c r="S283" s="5"/>
      <c r="T283" s="5"/>
      <c r="U283" s="5"/>
      <c r="V283" s="5"/>
      <c r="W283" s="5"/>
    </row>
    <row r="284" spans="4:23" x14ac:dyDescent="0.3">
      <c r="D284" s="5"/>
      <c r="E284" s="5"/>
      <c r="G284" s="5"/>
      <c r="H284" s="5"/>
      <c r="M284" s="5"/>
      <c r="N284" s="5"/>
      <c r="O284" s="5"/>
      <c r="P284" s="5"/>
      <c r="Q284" s="5"/>
      <c r="R284" s="5"/>
      <c r="S284" s="5"/>
      <c r="T284" s="5"/>
      <c r="U284" s="5"/>
      <c r="V284" s="5"/>
      <c r="W284" s="5"/>
    </row>
    <row r="285" spans="4:23" x14ac:dyDescent="0.3">
      <c r="D285" s="5"/>
      <c r="E285" s="5"/>
      <c r="G285" s="5"/>
      <c r="H285" s="5"/>
      <c r="M285" s="5"/>
      <c r="N285" s="5"/>
      <c r="O285" s="5"/>
      <c r="P285" s="5"/>
      <c r="Q285" s="5"/>
      <c r="R285" s="5"/>
      <c r="S285" s="5"/>
      <c r="T285" s="5"/>
      <c r="U285" s="5"/>
      <c r="V285" s="5"/>
      <c r="W285" s="5"/>
    </row>
    <row r="286" spans="4:23" x14ac:dyDescent="0.3">
      <c r="D286" s="5"/>
      <c r="E286" s="5"/>
      <c r="G286" s="5"/>
      <c r="H286" s="5"/>
      <c r="M286" s="5"/>
      <c r="N286" s="5"/>
      <c r="O286" s="5"/>
      <c r="P286" s="5"/>
      <c r="Q286" s="5"/>
      <c r="R286" s="5"/>
      <c r="S286" s="5"/>
      <c r="T286" s="5"/>
      <c r="U286" s="5"/>
      <c r="V286" s="5"/>
      <c r="W286" s="5"/>
    </row>
    <row r="287" spans="4:23" x14ac:dyDescent="0.3">
      <c r="D287" s="5"/>
      <c r="E287" s="5"/>
      <c r="G287" s="5"/>
      <c r="H287" s="5"/>
      <c r="M287" s="5"/>
      <c r="N287" s="5"/>
      <c r="O287" s="5"/>
      <c r="P287" s="5"/>
      <c r="Q287" s="5"/>
      <c r="R287" s="5"/>
      <c r="S287" s="5"/>
      <c r="T287" s="5"/>
      <c r="U287" s="5"/>
      <c r="V287" s="5"/>
      <c r="W287" s="5"/>
    </row>
    <row r="288" spans="4:23" x14ac:dyDescent="0.3">
      <c r="D288" s="5"/>
      <c r="E288" s="5"/>
      <c r="G288" s="5"/>
      <c r="H288" s="5"/>
      <c r="M288" s="5"/>
      <c r="N288" s="5"/>
      <c r="O288" s="5"/>
      <c r="P288" s="5"/>
      <c r="Q288" s="5"/>
      <c r="R288" s="5"/>
      <c r="S288" s="5"/>
      <c r="T288" s="5"/>
      <c r="U288" s="5"/>
      <c r="V288" s="5"/>
      <c r="W288" s="5"/>
    </row>
    <row r="289" spans="4:23" x14ac:dyDescent="0.3">
      <c r="D289" s="5"/>
      <c r="E289" s="5"/>
      <c r="G289" s="5"/>
      <c r="H289" s="5"/>
      <c r="M289" s="5"/>
      <c r="N289" s="5"/>
      <c r="O289" s="5"/>
      <c r="P289" s="5"/>
      <c r="Q289" s="5"/>
      <c r="R289" s="5"/>
      <c r="S289" s="5"/>
      <c r="T289" s="5"/>
      <c r="U289" s="5"/>
      <c r="V289" s="5"/>
      <c r="W289" s="5"/>
    </row>
    <row r="290" spans="4:23" x14ac:dyDescent="0.3">
      <c r="D290" s="5"/>
      <c r="E290" s="5"/>
      <c r="G290" s="5"/>
      <c r="H290" s="5"/>
      <c r="M290" s="5"/>
      <c r="N290" s="5"/>
      <c r="O290" s="5"/>
      <c r="P290" s="5"/>
      <c r="Q290" s="5"/>
      <c r="R290" s="5"/>
      <c r="S290" s="5"/>
      <c r="T290" s="5"/>
      <c r="U290" s="5"/>
      <c r="V290" s="5"/>
      <c r="W290" s="5"/>
    </row>
    <row r="291" spans="4:23" x14ac:dyDescent="0.3">
      <c r="D291" s="5"/>
      <c r="E291" s="5"/>
      <c r="G291" s="5"/>
      <c r="H291" s="5"/>
      <c r="M291" s="5"/>
      <c r="N291" s="5"/>
      <c r="O291" s="5"/>
      <c r="P291" s="5"/>
      <c r="Q291" s="5"/>
      <c r="R291" s="5"/>
      <c r="S291" s="5"/>
      <c r="T291" s="5"/>
      <c r="U291" s="5"/>
      <c r="V291" s="5"/>
      <c r="W291" s="5"/>
    </row>
    <row r="292" spans="4:23" x14ac:dyDescent="0.3">
      <c r="D292" s="5"/>
      <c r="E292" s="5"/>
      <c r="G292" s="5"/>
      <c r="H292" s="5"/>
      <c r="M292" s="5"/>
      <c r="N292" s="5"/>
      <c r="O292" s="5"/>
      <c r="P292" s="5"/>
      <c r="Q292" s="5"/>
      <c r="R292" s="5"/>
      <c r="S292" s="5"/>
      <c r="T292" s="5"/>
      <c r="U292" s="5"/>
      <c r="V292" s="5"/>
      <c r="W292" s="5"/>
    </row>
    <row r="293" spans="4:23" x14ac:dyDescent="0.3">
      <c r="D293" s="5"/>
      <c r="E293" s="5"/>
      <c r="G293" s="5"/>
      <c r="H293" s="5"/>
      <c r="M293" s="5"/>
      <c r="N293" s="5"/>
      <c r="O293" s="5"/>
      <c r="P293" s="5"/>
      <c r="Q293" s="5"/>
      <c r="R293" s="5"/>
      <c r="S293" s="5"/>
      <c r="T293" s="5"/>
      <c r="U293" s="5"/>
      <c r="V293" s="5"/>
      <c r="W293" s="5"/>
    </row>
    <row r="294" spans="4:23" x14ac:dyDescent="0.3">
      <c r="D294" s="5"/>
      <c r="E294" s="5"/>
      <c r="G294" s="5"/>
      <c r="H294" s="5"/>
      <c r="M294" s="5"/>
      <c r="N294" s="5"/>
      <c r="O294" s="5"/>
      <c r="P294" s="5"/>
      <c r="Q294" s="5"/>
      <c r="R294" s="5"/>
      <c r="S294" s="5"/>
      <c r="T294" s="5"/>
      <c r="U294" s="5"/>
      <c r="V294" s="5"/>
      <c r="W294" s="5"/>
    </row>
    <row r="295" spans="4:23" x14ac:dyDescent="0.3">
      <c r="D295" s="5"/>
      <c r="E295" s="5"/>
      <c r="G295" s="5"/>
      <c r="H295" s="5"/>
      <c r="M295" s="5"/>
      <c r="N295" s="5"/>
      <c r="O295" s="5"/>
      <c r="P295" s="5"/>
      <c r="Q295" s="5"/>
      <c r="R295" s="5"/>
      <c r="S295" s="5"/>
      <c r="T295" s="5"/>
      <c r="U295" s="5"/>
      <c r="V295" s="5"/>
      <c r="W295" s="5"/>
    </row>
    <row r="296" spans="4:23" x14ac:dyDescent="0.3">
      <c r="D296" s="5"/>
      <c r="E296" s="5"/>
      <c r="G296" s="5"/>
      <c r="H296" s="5"/>
      <c r="M296" s="5"/>
      <c r="N296" s="5"/>
      <c r="O296" s="5"/>
      <c r="P296" s="5"/>
      <c r="Q296" s="5"/>
      <c r="R296" s="5"/>
      <c r="S296" s="5"/>
      <c r="T296" s="5"/>
      <c r="U296" s="5"/>
      <c r="V296" s="5"/>
      <c r="W296" s="5"/>
    </row>
    <row r="297" spans="4:23" x14ac:dyDescent="0.3">
      <c r="D297" s="5"/>
      <c r="E297" s="5"/>
      <c r="G297" s="5"/>
      <c r="H297" s="5"/>
      <c r="M297" s="5"/>
      <c r="N297" s="5"/>
      <c r="O297" s="5"/>
      <c r="P297" s="5"/>
      <c r="Q297" s="5"/>
      <c r="R297" s="5"/>
      <c r="S297" s="5"/>
      <c r="T297" s="5"/>
      <c r="U297" s="5"/>
      <c r="V297" s="5"/>
      <c r="W297" s="5"/>
    </row>
    <row r="298" spans="4:23" x14ac:dyDescent="0.3">
      <c r="D298" s="5"/>
      <c r="E298" s="5"/>
      <c r="G298" s="5"/>
      <c r="H298" s="5"/>
      <c r="M298" s="5"/>
      <c r="N298" s="5"/>
      <c r="O298" s="5"/>
      <c r="P298" s="5"/>
      <c r="Q298" s="5"/>
      <c r="R298" s="5"/>
      <c r="S298" s="5"/>
      <c r="T298" s="5"/>
      <c r="U298" s="5"/>
      <c r="V298" s="5"/>
      <c r="W298" s="5"/>
    </row>
    <row r="299" spans="4:23" x14ac:dyDescent="0.3">
      <c r="D299" s="5"/>
      <c r="E299" s="5"/>
      <c r="G299" s="5"/>
      <c r="H299" s="5"/>
      <c r="M299" s="5"/>
      <c r="N299" s="5"/>
      <c r="O299" s="5"/>
      <c r="P299" s="5"/>
      <c r="Q299" s="5"/>
      <c r="R299" s="5"/>
      <c r="S299" s="5"/>
      <c r="T299" s="5"/>
      <c r="U299" s="5"/>
      <c r="V299" s="5"/>
      <c r="W299" s="5"/>
    </row>
    <row r="300" spans="4:23" x14ac:dyDescent="0.3">
      <c r="D300" s="5"/>
      <c r="E300" s="5"/>
      <c r="G300" s="5"/>
      <c r="H300" s="5"/>
      <c r="M300" s="5"/>
      <c r="N300" s="5"/>
      <c r="O300" s="5"/>
      <c r="P300" s="5"/>
      <c r="Q300" s="5"/>
      <c r="R300" s="5"/>
      <c r="S300" s="5"/>
      <c r="T300" s="5"/>
      <c r="U300" s="5"/>
      <c r="V300" s="5"/>
      <c r="W300" s="5"/>
    </row>
    <row r="301" spans="4:23" x14ac:dyDescent="0.3">
      <c r="D301" s="5"/>
      <c r="E301" s="5"/>
      <c r="G301" s="5"/>
      <c r="H301" s="5"/>
      <c r="M301" s="5"/>
      <c r="N301" s="5"/>
      <c r="O301" s="5"/>
      <c r="P301" s="5"/>
      <c r="Q301" s="5"/>
      <c r="R301" s="5"/>
      <c r="S301" s="5"/>
      <c r="T301" s="5"/>
      <c r="U301" s="5"/>
      <c r="V301" s="5"/>
      <c r="W301" s="5"/>
    </row>
    <row r="302" spans="4:23" x14ac:dyDescent="0.3">
      <c r="D302" s="5"/>
      <c r="E302" s="5"/>
      <c r="G302" s="5"/>
      <c r="H302" s="5"/>
      <c r="M302" s="5"/>
      <c r="N302" s="5"/>
      <c r="O302" s="5"/>
      <c r="P302" s="5"/>
      <c r="Q302" s="5"/>
      <c r="R302" s="5"/>
      <c r="S302" s="5"/>
      <c r="T302" s="5"/>
      <c r="U302" s="5"/>
      <c r="V302" s="5"/>
      <c r="W302" s="5"/>
    </row>
    <row r="303" spans="4:23" x14ac:dyDescent="0.3">
      <c r="D303" s="5"/>
      <c r="E303" s="5"/>
      <c r="G303" s="5"/>
      <c r="H303" s="5"/>
      <c r="M303" s="5"/>
      <c r="N303" s="5"/>
      <c r="O303" s="5"/>
      <c r="P303" s="5"/>
      <c r="Q303" s="5"/>
      <c r="R303" s="5"/>
      <c r="S303" s="5"/>
      <c r="T303" s="5"/>
      <c r="U303" s="5"/>
      <c r="V303" s="5"/>
      <c r="W303" s="5"/>
    </row>
    <row r="304" spans="4:23" x14ac:dyDescent="0.3">
      <c r="D304" s="5"/>
      <c r="E304" s="5"/>
      <c r="G304" s="5"/>
      <c r="H304" s="5"/>
      <c r="M304" s="5"/>
      <c r="N304" s="5"/>
      <c r="O304" s="5"/>
      <c r="P304" s="5"/>
      <c r="Q304" s="5"/>
      <c r="R304" s="5"/>
      <c r="S304" s="5"/>
      <c r="T304" s="5"/>
      <c r="U304" s="5"/>
      <c r="V304" s="5"/>
      <c r="W304" s="5"/>
    </row>
    <row r="305" spans="4:23" x14ac:dyDescent="0.3">
      <c r="D305" s="5"/>
      <c r="E305" s="5"/>
      <c r="G305" s="5"/>
      <c r="H305" s="5"/>
      <c r="M305" s="5"/>
      <c r="N305" s="5"/>
      <c r="O305" s="5"/>
      <c r="P305" s="5"/>
      <c r="Q305" s="5"/>
      <c r="R305" s="5"/>
      <c r="S305" s="5"/>
      <c r="T305" s="5"/>
      <c r="U305" s="5"/>
      <c r="V305" s="5"/>
      <c r="W305" s="5"/>
    </row>
    <row r="306" spans="4:23" x14ac:dyDescent="0.3">
      <c r="D306" s="5"/>
      <c r="E306" s="5"/>
      <c r="G306" s="5"/>
      <c r="H306" s="5"/>
      <c r="M306" s="5"/>
      <c r="N306" s="5"/>
      <c r="O306" s="5"/>
      <c r="P306" s="5"/>
      <c r="Q306" s="5"/>
      <c r="R306" s="5"/>
      <c r="S306" s="5"/>
      <c r="T306" s="5"/>
      <c r="U306" s="5"/>
      <c r="V306" s="5"/>
      <c r="W306" s="5"/>
    </row>
    <row r="307" spans="4:23" x14ac:dyDescent="0.3">
      <c r="D307" s="5"/>
      <c r="E307" s="5"/>
      <c r="G307" s="5"/>
      <c r="H307" s="5"/>
      <c r="M307" s="5"/>
      <c r="N307" s="5"/>
      <c r="O307" s="5"/>
      <c r="P307" s="5"/>
      <c r="Q307" s="5"/>
      <c r="R307" s="5"/>
      <c r="S307" s="5"/>
      <c r="T307" s="5"/>
      <c r="U307" s="5"/>
      <c r="V307" s="5"/>
      <c r="W307" s="5"/>
    </row>
    <row r="308" spans="4:23" x14ac:dyDescent="0.3">
      <c r="D308" s="5"/>
      <c r="E308" s="5"/>
      <c r="G308" s="5"/>
      <c r="H308" s="5"/>
      <c r="M308" s="5"/>
      <c r="N308" s="5"/>
      <c r="O308" s="5"/>
      <c r="P308" s="5"/>
      <c r="Q308" s="5"/>
      <c r="R308" s="5"/>
      <c r="S308" s="5"/>
      <c r="T308" s="5"/>
      <c r="U308" s="5"/>
      <c r="V308" s="5"/>
      <c r="W308" s="5"/>
    </row>
    <row r="309" spans="4:23" x14ac:dyDescent="0.3">
      <c r="D309" s="5"/>
      <c r="E309" s="5"/>
      <c r="G309" s="5"/>
      <c r="H309" s="5"/>
      <c r="M309" s="5"/>
      <c r="N309" s="5"/>
      <c r="O309" s="5"/>
      <c r="P309" s="5"/>
      <c r="Q309" s="5"/>
      <c r="R309" s="5"/>
      <c r="S309" s="5"/>
      <c r="T309" s="5"/>
      <c r="U309" s="5"/>
      <c r="V309" s="5"/>
      <c r="W309" s="5"/>
    </row>
    <row r="310" spans="4:23" x14ac:dyDescent="0.3">
      <c r="D310" s="5"/>
      <c r="E310" s="5"/>
      <c r="G310" s="5"/>
      <c r="H310" s="5"/>
      <c r="M310" s="5"/>
      <c r="N310" s="5"/>
      <c r="O310" s="5"/>
      <c r="P310" s="5"/>
      <c r="Q310" s="5"/>
      <c r="R310" s="5"/>
      <c r="S310" s="5"/>
      <c r="T310" s="5"/>
      <c r="U310" s="5"/>
      <c r="V310" s="5"/>
      <c r="W310" s="5"/>
    </row>
    <row r="311" spans="4:23" x14ac:dyDescent="0.3">
      <c r="D311" s="5"/>
      <c r="E311" s="5"/>
      <c r="G311" s="5"/>
      <c r="H311" s="5"/>
      <c r="M311" s="5"/>
      <c r="N311" s="5"/>
      <c r="O311" s="5"/>
      <c r="P311" s="5"/>
      <c r="Q311" s="5"/>
      <c r="R311" s="5"/>
      <c r="S311" s="5"/>
      <c r="T311" s="5"/>
      <c r="U311" s="5"/>
      <c r="V311" s="5"/>
      <c r="W311" s="5"/>
    </row>
    <row r="312" spans="4:23" x14ac:dyDescent="0.3">
      <c r="D312" s="5"/>
      <c r="E312" s="5"/>
      <c r="G312" s="5"/>
      <c r="H312" s="5"/>
      <c r="M312" s="5"/>
      <c r="N312" s="5"/>
      <c r="O312" s="5"/>
      <c r="P312" s="5"/>
      <c r="Q312" s="5"/>
      <c r="R312" s="5"/>
      <c r="S312" s="5"/>
      <c r="T312" s="5"/>
      <c r="U312" s="5"/>
      <c r="V312" s="5"/>
      <c r="W312" s="5"/>
    </row>
    <row r="313" spans="4:23" x14ac:dyDescent="0.3">
      <c r="D313" s="5"/>
      <c r="E313" s="5"/>
      <c r="G313" s="5"/>
      <c r="H313" s="5"/>
      <c r="M313" s="5"/>
      <c r="N313" s="5"/>
      <c r="O313" s="5"/>
      <c r="P313" s="5"/>
      <c r="Q313" s="5"/>
      <c r="R313" s="5"/>
      <c r="S313" s="5"/>
      <c r="T313" s="5"/>
      <c r="U313" s="5"/>
      <c r="V313" s="5"/>
      <c r="W313" s="5"/>
    </row>
    <row r="314" spans="4:23" x14ac:dyDescent="0.3">
      <c r="D314" s="5"/>
      <c r="E314" s="5"/>
      <c r="G314" s="5"/>
      <c r="H314" s="5"/>
      <c r="M314" s="5"/>
      <c r="N314" s="5"/>
      <c r="O314" s="5"/>
      <c r="P314" s="5"/>
      <c r="Q314" s="5"/>
      <c r="R314" s="5"/>
      <c r="S314" s="5"/>
      <c r="T314" s="5"/>
      <c r="U314" s="5"/>
      <c r="V314" s="5"/>
      <c r="W314" s="5"/>
    </row>
    <row r="315" spans="4:23" x14ac:dyDescent="0.3">
      <c r="D315" s="5"/>
      <c r="E315" s="5"/>
      <c r="G315" s="5"/>
      <c r="H315" s="5"/>
      <c r="M315" s="5"/>
      <c r="N315" s="5"/>
      <c r="O315" s="5"/>
      <c r="P315" s="5"/>
      <c r="Q315" s="5"/>
      <c r="R315" s="5"/>
      <c r="S315" s="5"/>
      <c r="T315" s="5"/>
      <c r="U315" s="5"/>
      <c r="V315" s="5"/>
      <c r="W315" s="5"/>
    </row>
    <row r="316" spans="4:23" x14ac:dyDescent="0.3">
      <c r="D316" s="5"/>
      <c r="E316" s="5"/>
      <c r="G316" s="5"/>
      <c r="H316" s="5"/>
      <c r="M316" s="5"/>
      <c r="N316" s="5"/>
      <c r="O316" s="5"/>
      <c r="P316" s="5"/>
      <c r="Q316" s="5"/>
      <c r="R316" s="5"/>
      <c r="S316" s="5"/>
      <c r="T316" s="5"/>
      <c r="U316" s="5"/>
      <c r="V316" s="5"/>
      <c r="W316" s="5"/>
    </row>
    <row r="317" spans="4:23" x14ac:dyDescent="0.3">
      <c r="D317" s="5"/>
      <c r="E317" s="5"/>
      <c r="G317" s="5"/>
      <c r="H317" s="5"/>
      <c r="M317" s="5"/>
      <c r="N317" s="5"/>
      <c r="O317" s="5"/>
      <c r="P317" s="5"/>
      <c r="Q317" s="5"/>
      <c r="R317" s="5"/>
      <c r="S317" s="5"/>
      <c r="T317" s="5"/>
      <c r="U317" s="5"/>
      <c r="V317" s="5"/>
      <c r="W317" s="5"/>
    </row>
    <row r="318" spans="4:23" x14ac:dyDescent="0.3">
      <c r="D318" s="5"/>
      <c r="E318" s="5"/>
      <c r="G318" s="5"/>
      <c r="H318" s="5"/>
      <c r="M318" s="5"/>
      <c r="N318" s="5"/>
      <c r="O318" s="5"/>
      <c r="P318" s="5"/>
      <c r="Q318" s="5"/>
      <c r="R318" s="5"/>
      <c r="S318" s="5"/>
      <c r="T318" s="5"/>
      <c r="U318" s="5"/>
      <c r="V318" s="5"/>
      <c r="W318" s="5"/>
    </row>
    <row r="319" spans="4:23" x14ac:dyDescent="0.3">
      <c r="D319" s="5"/>
      <c r="E319" s="5"/>
      <c r="G319" s="5"/>
      <c r="H319" s="5"/>
      <c r="M319" s="5"/>
      <c r="N319" s="5"/>
      <c r="O319" s="5"/>
      <c r="P319" s="5"/>
      <c r="Q319" s="5"/>
      <c r="R319" s="5"/>
      <c r="S319" s="5"/>
      <c r="T319" s="5"/>
      <c r="U319" s="5"/>
      <c r="V319" s="5"/>
      <c r="W319" s="5"/>
    </row>
    <row r="320" spans="4:23" x14ac:dyDescent="0.3">
      <c r="D320" s="5"/>
      <c r="E320" s="5"/>
      <c r="G320" s="5"/>
      <c r="H320" s="5"/>
      <c r="M320" s="5"/>
      <c r="N320" s="5"/>
      <c r="O320" s="5"/>
      <c r="P320" s="5"/>
      <c r="Q320" s="5"/>
      <c r="R320" s="5"/>
      <c r="S320" s="5"/>
      <c r="T320" s="5"/>
      <c r="U320" s="5"/>
      <c r="V320" s="5"/>
      <c r="W320" s="5"/>
    </row>
    <row r="321" spans="4:23" x14ac:dyDescent="0.3">
      <c r="D321" s="5"/>
      <c r="E321" s="5"/>
      <c r="G321" s="5"/>
      <c r="H321" s="5"/>
      <c r="M321" s="5"/>
      <c r="N321" s="5"/>
      <c r="O321" s="5"/>
      <c r="P321" s="5"/>
      <c r="Q321" s="5"/>
      <c r="R321" s="5"/>
      <c r="S321" s="5"/>
      <c r="T321" s="5"/>
      <c r="U321" s="5"/>
      <c r="V321" s="5"/>
      <c r="W321" s="5"/>
    </row>
    <row r="322" spans="4:23" x14ac:dyDescent="0.3">
      <c r="D322" s="5"/>
      <c r="E322" s="5"/>
      <c r="G322" s="5"/>
      <c r="H322" s="5"/>
      <c r="M322" s="5"/>
      <c r="N322" s="5"/>
      <c r="O322" s="5"/>
      <c r="P322" s="5"/>
      <c r="Q322" s="5"/>
      <c r="R322" s="5"/>
      <c r="S322" s="5"/>
      <c r="T322" s="5"/>
      <c r="U322" s="5"/>
      <c r="V322" s="5"/>
      <c r="W322" s="5"/>
    </row>
    <row r="323" spans="4:23" x14ac:dyDescent="0.3">
      <c r="D323" s="5"/>
      <c r="E323" s="5"/>
      <c r="G323" s="5"/>
      <c r="H323" s="5"/>
      <c r="M323" s="5"/>
      <c r="N323" s="5"/>
      <c r="O323" s="5"/>
      <c r="P323" s="5"/>
      <c r="Q323" s="5"/>
      <c r="R323" s="5"/>
      <c r="S323" s="5"/>
      <c r="T323" s="5"/>
      <c r="U323" s="5"/>
      <c r="V323" s="5"/>
      <c r="W323" s="5"/>
    </row>
    <row r="324" spans="4:23" x14ac:dyDescent="0.3">
      <c r="D324" s="5"/>
      <c r="E324" s="5"/>
      <c r="G324" s="5"/>
      <c r="H324" s="5"/>
      <c r="M324" s="5"/>
      <c r="N324" s="5"/>
      <c r="O324" s="5"/>
      <c r="P324" s="5"/>
      <c r="Q324" s="5"/>
      <c r="R324" s="5"/>
      <c r="S324" s="5"/>
      <c r="T324" s="5"/>
      <c r="U324" s="5"/>
      <c r="V324" s="5"/>
      <c r="W324" s="5"/>
    </row>
    <row r="325" spans="4:23" x14ac:dyDescent="0.3">
      <c r="D325" s="5"/>
      <c r="E325" s="5"/>
      <c r="G325" s="5"/>
      <c r="H325" s="5"/>
      <c r="M325" s="5"/>
      <c r="N325" s="5"/>
      <c r="O325" s="5"/>
      <c r="P325" s="5"/>
      <c r="Q325" s="5"/>
      <c r="R325" s="5"/>
      <c r="S325" s="5"/>
      <c r="T325" s="5"/>
      <c r="U325" s="5"/>
      <c r="V325" s="5"/>
      <c r="W325" s="5"/>
    </row>
    <row r="326" spans="4:23" x14ac:dyDescent="0.3">
      <c r="D326" s="5"/>
      <c r="E326" s="5"/>
      <c r="G326" s="5"/>
      <c r="H326" s="5"/>
      <c r="M326" s="5"/>
      <c r="N326" s="5"/>
      <c r="O326" s="5"/>
      <c r="P326" s="5"/>
      <c r="Q326" s="5"/>
      <c r="R326" s="5"/>
      <c r="S326" s="5"/>
      <c r="T326" s="5"/>
      <c r="U326" s="5"/>
      <c r="V326" s="5"/>
      <c r="W326" s="5"/>
    </row>
    <row r="327" spans="4:23" x14ac:dyDescent="0.3">
      <c r="D327" s="5"/>
      <c r="E327" s="5"/>
      <c r="G327" s="5"/>
      <c r="H327" s="5"/>
      <c r="M327" s="5"/>
      <c r="N327" s="5"/>
      <c r="O327" s="5"/>
      <c r="P327" s="5"/>
      <c r="Q327" s="5"/>
      <c r="R327" s="5"/>
      <c r="S327" s="5"/>
      <c r="T327" s="5"/>
      <c r="U327" s="5"/>
      <c r="V327" s="5"/>
      <c r="W327" s="5"/>
    </row>
    <row r="328" spans="4:23" x14ac:dyDescent="0.3">
      <c r="D328" s="5"/>
      <c r="E328" s="5"/>
      <c r="G328" s="5"/>
      <c r="H328" s="5"/>
      <c r="M328" s="5"/>
      <c r="N328" s="5"/>
      <c r="O328" s="5"/>
      <c r="P328" s="5"/>
      <c r="Q328" s="5"/>
      <c r="R328" s="5"/>
      <c r="S328" s="5"/>
      <c r="T328" s="5"/>
      <c r="U328" s="5"/>
      <c r="V328" s="5"/>
      <c r="W328" s="5"/>
    </row>
    <row r="329" spans="4:23" x14ac:dyDescent="0.3">
      <c r="D329" s="5"/>
      <c r="E329" s="5"/>
      <c r="G329" s="5"/>
      <c r="H329" s="5"/>
      <c r="M329" s="5"/>
      <c r="N329" s="5"/>
      <c r="O329" s="5"/>
      <c r="P329" s="5"/>
      <c r="Q329" s="5"/>
      <c r="R329" s="5"/>
      <c r="S329" s="5"/>
      <c r="T329" s="5"/>
      <c r="U329" s="5"/>
      <c r="V329" s="5"/>
      <c r="W329" s="5"/>
    </row>
    <row r="330" spans="4:23" x14ac:dyDescent="0.3">
      <c r="D330" s="5"/>
      <c r="E330" s="5"/>
      <c r="G330" s="5"/>
      <c r="H330" s="5"/>
      <c r="M330" s="5"/>
      <c r="N330" s="5"/>
      <c r="O330" s="5"/>
      <c r="P330" s="5"/>
      <c r="Q330" s="5"/>
      <c r="R330" s="5"/>
      <c r="S330" s="5"/>
      <c r="T330" s="5"/>
      <c r="U330" s="5"/>
      <c r="V330" s="5"/>
      <c r="W330" s="5"/>
    </row>
    <row r="331" spans="4:23" x14ac:dyDescent="0.3">
      <c r="D331" s="5"/>
      <c r="E331" s="5"/>
      <c r="G331" s="5"/>
      <c r="H331" s="5"/>
      <c r="M331" s="5"/>
      <c r="N331" s="5"/>
      <c r="O331" s="5"/>
      <c r="P331" s="5"/>
      <c r="Q331" s="5"/>
      <c r="R331" s="5"/>
      <c r="S331" s="5"/>
      <c r="T331" s="5"/>
      <c r="U331" s="5"/>
      <c r="V331" s="5"/>
      <c r="W331" s="5"/>
    </row>
    <row r="332" spans="4:23" x14ac:dyDescent="0.3">
      <c r="D332" s="5"/>
      <c r="E332" s="5"/>
      <c r="G332" s="5"/>
      <c r="H332" s="5"/>
      <c r="M332" s="5"/>
      <c r="N332" s="5"/>
      <c r="O332" s="5"/>
      <c r="P332" s="5"/>
      <c r="Q332" s="5"/>
      <c r="R332" s="5"/>
      <c r="S332" s="5"/>
      <c r="T332" s="5"/>
      <c r="U332" s="5"/>
      <c r="V332" s="5"/>
      <c r="W332" s="5"/>
    </row>
    <row r="333" spans="4:23" x14ac:dyDescent="0.3">
      <c r="D333" s="5"/>
      <c r="E333" s="5"/>
      <c r="G333" s="5"/>
      <c r="H333" s="5"/>
      <c r="M333" s="5"/>
      <c r="N333" s="5"/>
      <c r="O333" s="5"/>
      <c r="P333" s="5"/>
      <c r="Q333" s="5"/>
      <c r="R333" s="5"/>
      <c r="S333" s="5"/>
      <c r="T333" s="5"/>
      <c r="U333" s="5"/>
      <c r="V333" s="5"/>
      <c r="W333" s="5"/>
    </row>
    <row r="334" spans="4:23" x14ac:dyDescent="0.3">
      <c r="D334" s="5"/>
      <c r="E334" s="5"/>
      <c r="G334" s="5"/>
      <c r="H334" s="5"/>
      <c r="M334" s="5"/>
      <c r="N334" s="5"/>
      <c r="O334" s="5"/>
      <c r="P334" s="5"/>
      <c r="Q334" s="5"/>
      <c r="R334" s="5"/>
      <c r="S334" s="5"/>
      <c r="T334" s="5"/>
      <c r="U334" s="5"/>
      <c r="V334" s="5"/>
      <c r="W334" s="5"/>
    </row>
    <row r="335" spans="4:23" x14ac:dyDescent="0.3">
      <c r="D335" s="5"/>
      <c r="E335" s="5"/>
      <c r="G335" s="5"/>
      <c r="H335" s="5"/>
      <c r="M335" s="5"/>
      <c r="N335" s="5"/>
      <c r="O335" s="5"/>
      <c r="P335" s="5"/>
      <c r="Q335" s="5"/>
      <c r="R335" s="5"/>
      <c r="S335" s="5"/>
      <c r="T335" s="5"/>
      <c r="U335" s="5"/>
      <c r="V335" s="5"/>
      <c r="W335" s="5"/>
    </row>
    <row r="336" spans="4:23" x14ac:dyDescent="0.3">
      <c r="D336" s="5"/>
      <c r="E336" s="5"/>
      <c r="G336" s="5"/>
      <c r="H336" s="5"/>
      <c r="M336" s="5"/>
      <c r="N336" s="5"/>
      <c r="O336" s="5"/>
      <c r="P336" s="5"/>
      <c r="Q336" s="5"/>
      <c r="R336" s="5"/>
      <c r="S336" s="5"/>
      <c r="T336" s="5"/>
      <c r="U336" s="5"/>
      <c r="V336" s="5"/>
      <c r="W336" s="5"/>
    </row>
    <row r="337" spans="4:23" x14ac:dyDescent="0.3">
      <c r="D337" s="5"/>
      <c r="E337" s="5"/>
      <c r="G337" s="5"/>
      <c r="H337" s="5"/>
      <c r="M337" s="5"/>
      <c r="N337" s="5"/>
      <c r="O337" s="5"/>
      <c r="P337" s="5"/>
      <c r="Q337" s="5"/>
      <c r="R337" s="5"/>
      <c r="S337" s="5"/>
      <c r="T337" s="5"/>
      <c r="U337" s="5"/>
      <c r="V337" s="5"/>
      <c r="W337" s="5"/>
    </row>
    <row r="338" spans="4:23" x14ac:dyDescent="0.3">
      <c r="D338" s="5"/>
      <c r="E338" s="5"/>
      <c r="G338" s="5"/>
      <c r="H338" s="5"/>
      <c r="M338" s="5"/>
      <c r="N338" s="5"/>
      <c r="O338" s="5"/>
      <c r="P338" s="5"/>
      <c r="Q338" s="5"/>
      <c r="R338" s="5"/>
      <c r="S338" s="5"/>
      <c r="T338" s="5"/>
      <c r="U338" s="5"/>
      <c r="V338" s="5"/>
      <c r="W338" s="5"/>
    </row>
    <row r="339" spans="4:23" x14ac:dyDescent="0.3">
      <c r="D339" s="5"/>
      <c r="E339" s="5"/>
      <c r="G339" s="5"/>
      <c r="H339" s="5"/>
      <c r="M339" s="5"/>
      <c r="N339" s="5"/>
      <c r="O339" s="5"/>
      <c r="P339" s="5"/>
      <c r="Q339" s="5"/>
      <c r="R339" s="5"/>
      <c r="S339" s="5"/>
      <c r="T339" s="5"/>
      <c r="U339" s="5"/>
      <c r="V339" s="5"/>
      <c r="W339" s="5"/>
    </row>
    <row r="340" spans="4:23" x14ac:dyDescent="0.3">
      <c r="D340" s="5"/>
      <c r="E340" s="5"/>
      <c r="G340" s="5"/>
      <c r="H340" s="5"/>
      <c r="M340" s="5"/>
      <c r="N340" s="5"/>
      <c r="O340" s="5"/>
      <c r="P340" s="5"/>
      <c r="Q340" s="5"/>
      <c r="R340" s="5"/>
      <c r="S340" s="5"/>
      <c r="T340" s="5"/>
      <c r="U340" s="5"/>
      <c r="V340" s="5"/>
      <c r="W340" s="5"/>
    </row>
    <row r="341" spans="4:23" x14ac:dyDescent="0.3">
      <c r="D341" s="5"/>
      <c r="E341" s="5"/>
      <c r="G341" s="5"/>
      <c r="H341" s="5"/>
      <c r="M341" s="5"/>
      <c r="N341" s="5"/>
      <c r="O341" s="5"/>
      <c r="P341" s="5"/>
      <c r="Q341" s="5"/>
      <c r="R341" s="5"/>
      <c r="S341" s="5"/>
      <c r="T341" s="5"/>
      <c r="U341" s="5"/>
      <c r="V341" s="5"/>
      <c r="W341" s="5"/>
    </row>
    <row r="342" spans="4:23" x14ac:dyDescent="0.3">
      <c r="D342" s="5"/>
      <c r="E342" s="5"/>
      <c r="G342" s="5"/>
      <c r="H342" s="5"/>
      <c r="M342" s="5"/>
      <c r="N342" s="5"/>
      <c r="O342" s="5"/>
      <c r="P342" s="5"/>
      <c r="Q342" s="5"/>
      <c r="R342" s="5"/>
      <c r="S342" s="5"/>
      <c r="T342" s="5"/>
      <c r="U342" s="5"/>
      <c r="V342" s="5"/>
      <c r="W342" s="5"/>
    </row>
    <row r="343" spans="4:23" x14ac:dyDescent="0.3">
      <c r="D343" s="5"/>
      <c r="E343" s="5"/>
      <c r="G343" s="5"/>
      <c r="H343" s="5"/>
      <c r="M343" s="5"/>
      <c r="N343" s="5"/>
      <c r="O343" s="5"/>
      <c r="P343" s="5"/>
      <c r="Q343" s="5"/>
      <c r="R343" s="5"/>
      <c r="S343" s="5"/>
      <c r="T343" s="5"/>
      <c r="U343" s="5"/>
      <c r="V343" s="5"/>
      <c r="W343" s="5"/>
    </row>
    <row r="344" spans="4:23" x14ac:dyDescent="0.3">
      <c r="D344" s="5"/>
      <c r="E344" s="5"/>
      <c r="G344" s="5"/>
      <c r="H344" s="5"/>
      <c r="M344" s="5"/>
      <c r="N344" s="5"/>
      <c r="O344" s="5"/>
      <c r="P344" s="5"/>
      <c r="Q344" s="5"/>
      <c r="R344" s="5"/>
      <c r="S344" s="5"/>
      <c r="T344" s="5"/>
      <c r="U344" s="5"/>
      <c r="V344" s="5"/>
      <c r="W344" s="5"/>
    </row>
    <row r="345" spans="4:23" x14ac:dyDescent="0.3">
      <c r="D345" s="5"/>
      <c r="E345" s="5"/>
      <c r="G345" s="5"/>
      <c r="H345" s="5"/>
      <c r="M345" s="5"/>
      <c r="N345" s="5"/>
      <c r="O345" s="5"/>
      <c r="P345" s="5"/>
      <c r="Q345" s="5"/>
      <c r="R345" s="5"/>
      <c r="S345" s="5"/>
      <c r="T345" s="5"/>
      <c r="U345" s="5"/>
      <c r="V345" s="5"/>
      <c r="W345" s="5"/>
    </row>
    <row r="346" spans="4:23" x14ac:dyDescent="0.3">
      <c r="D346" s="5"/>
      <c r="E346" s="5"/>
      <c r="G346" s="5"/>
      <c r="H346" s="5"/>
      <c r="M346" s="5"/>
      <c r="N346" s="5"/>
      <c r="O346" s="5"/>
      <c r="P346" s="5"/>
      <c r="Q346" s="5"/>
      <c r="R346" s="5"/>
      <c r="S346" s="5"/>
      <c r="T346" s="5"/>
      <c r="U346" s="5"/>
      <c r="V346" s="5"/>
      <c r="W346" s="5"/>
    </row>
    <row r="347" spans="4:23" x14ac:dyDescent="0.3">
      <c r="D347" s="5"/>
      <c r="E347" s="5"/>
      <c r="G347" s="5"/>
      <c r="H347" s="5"/>
      <c r="M347" s="5"/>
      <c r="N347" s="5"/>
      <c r="O347" s="5"/>
      <c r="P347" s="5"/>
      <c r="Q347" s="5"/>
      <c r="R347" s="5"/>
      <c r="S347" s="5"/>
      <c r="T347" s="5"/>
      <c r="U347" s="5"/>
      <c r="V347" s="5"/>
      <c r="W347" s="5"/>
    </row>
    <row r="348" spans="4:23" x14ac:dyDescent="0.3">
      <c r="D348" s="5"/>
      <c r="E348" s="5"/>
      <c r="G348" s="5"/>
      <c r="H348" s="5"/>
      <c r="M348" s="5"/>
      <c r="N348" s="5"/>
      <c r="O348" s="5"/>
      <c r="P348" s="5"/>
      <c r="Q348" s="5"/>
      <c r="R348" s="5"/>
      <c r="S348" s="5"/>
      <c r="T348" s="5"/>
      <c r="U348" s="5"/>
      <c r="V348" s="5"/>
      <c r="W348" s="5"/>
    </row>
    <row r="349" spans="4:23" x14ac:dyDescent="0.3">
      <c r="D349" s="5"/>
      <c r="E349" s="5"/>
      <c r="G349" s="5"/>
      <c r="H349" s="5"/>
      <c r="M349" s="5"/>
      <c r="N349" s="5"/>
      <c r="O349" s="5"/>
      <c r="P349" s="5"/>
      <c r="Q349" s="5"/>
      <c r="R349" s="5"/>
      <c r="S349" s="5"/>
      <c r="T349" s="5"/>
      <c r="U349" s="5"/>
      <c r="V349" s="5"/>
      <c r="W349" s="5"/>
    </row>
    <row r="350" spans="4:23" x14ac:dyDescent="0.3">
      <c r="D350" s="5"/>
      <c r="E350" s="5"/>
      <c r="G350" s="5"/>
      <c r="H350" s="5"/>
      <c r="M350" s="5"/>
      <c r="N350" s="5"/>
      <c r="O350" s="5"/>
      <c r="P350" s="5"/>
      <c r="Q350" s="5"/>
      <c r="R350" s="5"/>
      <c r="S350" s="5"/>
      <c r="T350" s="5"/>
      <c r="U350" s="5"/>
      <c r="V350" s="5"/>
      <c r="W350" s="5"/>
    </row>
    <row r="351" spans="4:23" x14ac:dyDescent="0.3">
      <c r="D351" s="5"/>
      <c r="E351" s="5"/>
      <c r="G351" s="5"/>
      <c r="H351" s="5"/>
      <c r="M351" s="5"/>
      <c r="N351" s="5"/>
      <c r="O351" s="5"/>
      <c r="P351" s="5"/>
      <c r="Q351" s="5"/>
      <c r="R351" s="5"/>
      <c r="S351" s="5"/>
      <c r="T351" s="5"/>
      <c r="U351" s="5"/>
      <c r="V351" s="5"/>
      <c r="W351" s="5"/>
    </row>
    <row r="352" spans="4:23" x14ac:dyDescent="0.3">
      <c r="D352" s="5"/>
      <c r="E352" s="5"/>
      <c r="G352" s="5"/>
      <c r="H352" s="5"/>
      <c r="M352" s="5"/>
      <c r="N352" s="5"/>
      <c r="O352" s="5"/>
      <c r="P352" s="5"/>
      <c r="Q352" s="5"/>
      <c r="R352" s="5"/>
      <c r="S352" s="5"/>
      <c r="T352" s="5"/>
      <c r="U352" s="5"/>
      <c r="V352" s="5"/>
      <c r="W352" s="5"/>
    </row>
    <row r="353" spans="4:23" x14ac:dyDescent="0.3">
      <c r="D353" s="5"/>
      <c r="E353" s="5"/>
      <c r="G353" s="5"/>
      <c r="H353" s="5"/>
      <c r="M353" s="5"/>
      <c r="N353" s="5"/>
      <c r="O353" s="5"/>
      <c r="P353" s="5"/>
      <c r="Q353" s="5"/>
      <c r="R353" s="5"/>
      <c r="S353" s="5"/>
      <c r="T353" s="5"/>
      <c r="U353" s="5"/>
      <c r="V353" s="5"/>
      <c r="W353" s="5"/>
    </row>
    <row r="354" spans="4:23" x14ac:dyDescent="0.3">
      <c r="D354" s="5"/>
      <c r="E354" s="5"/>
      <c r="G354" s="5"/>
      <c r="H354" s="5"/>
      <c r="M354" s="5"/>
      <c r="N354" s="5"/>
      <c r="O354" s="5"/>
      <c r="P354" s="5"/>
      <c r="Q354" s="5"/>
      <c r="R354" s="5"/>
      <c r="S354" s="5"/>
      <c r="T354" s="5"/>
      <c r="U354" s="5"/>
      <c r="V354" s="5"/>
      <c r="W354" s="5"/>
    </row>
    <row r="355" spans="4:23" x14ac:dyDescent="0.3">
      <c r="D355" s="5"/>
      <c r="E355" s="5"/>
      <c r="G355" s="5"/>
      <c r="H355" s="5"/>
      <c r="M355" s="5"/>
      <c r="N355" s="5"/>
      <c r="O355" s="5"/>
      <c r="P355" s="5"/>
      <c r="Q355" s="5"/>
      <c r="R355" s="5"/>
      <c r="S355" s="5"/>
      <c r="T355" s="5"/>
      <c r="U355" s="5"/>
      <c r="V355" s="5"/>
      <c r="W355" s="5"/>
    </row>
    <row r="356" spans="4:23" x14ac:dyDescent="0.3">
      <c r="D356" s="5"/>
      <c r="E356" s="5"/>
      <c r="G356" s="5"/>
      <c r="H356" s="5"/>
      <c r="M356" s="5"/>
      <c r="N356" s="5"/>
      <c r="O356" s="5"/>
      <c r="P356" s="5"/>
      <c r="Q356" s="5"/>
      <c r="R356" s="5"/>
      <c r="S356" s="5"/>
      <c r="T356" s="5"/>
      <c r="U356" s="5"/>
      <c r="V356" s="5"/>
      <c r="W356" s="5"/>
    </row>
    <row r="357" spans="4:23" x14ac:dyDescent="0.3">
      <c r="D357" s="5"/>
      <c r="E357" s="5"/>
      <c r="G357" s="5"/>
      <c r="H357" s="5"/>
      <c r="M357" s="5"/>
      <c r="N357" s="5"/>
      <c r="O357" s="5"/>
      <c r="P357" s="5"/>
      <c r="Q357" s="5"/>
      <c r="R357" s="5"/>
      <c r="S357" s="5"/>
      <c r="T357" s="5"/>
      <c r="U357" s="5"/>
      <c r="V357" s="5"/>
      <c r="W357" s="5"/>
    </row>
    <row r="358" spans="4:23" x14ac:dyDescent="0.3">
      <c r="D358" s="5"/>
      <c r="E358" s="5"/>
      <c r="G358" s="5"/>
      <c r="H358" s="5"/>
      <c r="M358" s="5"/>
      <c r="N358" s="5"/>
      <c r="O358" s="5"/>
      <c r="P358" s="5"/>
      <c r="Q358" s="5"/>
      <c r="R358" s="5"/>
      <c r="S358" s="5"/>
      <c r="T358" s="5"/>
      <c r="U358" s="5"/>
      <c r="V358" s="5"/>
      <c r="W358" s="5"/>
    </row>
    <row r="359" spans="4:23" x14ac:dyDescent="0.3">
      <c r="D359" s="5"/>
      <c r="E359" s="5"/>
      <c r="G359" s="5"/>
      <c r="H359" s="5"/>
      <c r="M359" s="5"/>
      <c r="N359" s="5"/>
      <c r="O359" s="5"/>
      <c r="P359" s="5"/>
      <c r="Q359" s="5"/>
      <c r="R359" s="5"/>
      <c r="S359" s="5"/>
      <c r="T359" s="5"/>
      <c r="U359" s="5"/>
      <c r="V359" s="5"/>
      <c r="W359" s="5"/>
    </row>
    <row r="360" spans="4:23" x14ac:dyDescent="0.3">
      <c r="D360" s="5"/>
      <c r="E360" s="5"/>
      <c r="G360" s="5"/>
      <c r="H360" s="5"/>
      <c r="M360" s="5"/>
      <c r="N360" s="5"/>
      <c r="O360" s="5"/>
      <c r="P360" s="5"/>
      <c r="Q360" s="5"/>
      <c r="R360" s="5"/>
      <c r="S360" s="5"/>
      <c r="T360" s="5"/>
      <c r="U360" s="5"/>
      <c r="V360" s="5"/>
      <c r="W360" s="5"/>
    </row>
    <row r="361" spans="4:23" x14ac:dyDescent="0.3">
      <c r="D361" s="5"/>
      <c r="E361" s="5"/>
      <c r="G361" s="5"/>
      <c r="H361" s="5"/>
      <c r="M361" s="5"/>
      <c r="N361" s="5"/>
      <c r="O361" s="5"/>
      <c r="P361" s="5"/>
      <c r="Q361" s="5"/>
      <c r="R361" s="5"/>
      <c r="S361" s="5"/>
      <c r="T361" s="5"/>
      <c r="U361" s="5"/>
      <c r="V361" s="5"/>
      <c r="W361" s="5"/>
    </row>
    <row r="362" spans="4:23" x14ac:dyDescent="0.3">
      <c r="D362" s="5"/>
      <c r="E362" s="5"/>
      <c r="G362" s="5"/>
      <c r="H362" s="5"/>
      <c r="M362" s="5"/>
      <c r="N362" s="5"/>
      <c r="O362" s="5"/>
      <c r="P362" s="5"/>
      <c r="Q362" s="5"/>
      <c r="R362" s="5"/>
      <c r="S362" s="5"/>
      <c r="T362" s="5"/>
      <c r="U362" s="5"/>
      <c r="V362" s="5"/>
      <c r="W362" s="5"/>
    </row>
    <row r="363" spans="4:23" x14ac:dyDescent="0.3">
      <c r="D363" s="5"/>
      <c r="E363" s="5"/>
      <c r="G363" s="5"/>
      <c r="H363" s="5"/>
      <c r="M363" s="5"/>
      <c r="N363" s="5"/>
      <c r="O363" s="5"/>
      <c r="P363" s="5"/>
      <c r="Q363" s="5"/>
      <c r="R363" s="5"/>
      <c r="S363" s="5"/>
      <c r="T363" s="5"/>
      <c r="U363" s="5"/>
      <c r="V363" s="5"/>
      <c r="W363" s="5"/>
    </row>
    <row r="364" spans="4:23" x14ac:dyDescent="0.3">
      <c r="D364" s="5"/>
      <c r="E364" s="5"/>
      <c r="G364" s="5"/>
      <c r="H364" s="5"/>
      <c r="M364" s="5"/>
      <c r="N364" s="5"/>
      <c r="O364" s="5"/>
      <c r="P364" s="5"/>
      <c r="Q364" s="5"/>
      <c r="R364" s="5"/>
      <c r="S364" s="5"/>
      <c r="T364" s="5"/>
      <c r="U364" s="5"/>
      <c r="V364" s="5"/>
      <c r="W364" s="5"/>
    </row>
    <row r="365" spans="4:23" x14ac:dyDescent="0.3">
      <c r="D365" s="5"/>
      <c r="E365" s="5"/>
      <c r="G365" s="5"/>
      <c r="H365" s="5"/>
      <c r="M365" s="5"/>
      <c r="N365" s="5"/>
      <c r="O365" s="5"/>
      <c r="P365" s="5"/>
      <c r="Q365" s="5"/>
      <c r="R365" s="5"/>
      <c r="S365" s="5"/>
      <c r="T365" s="5"/>
      <c r="U365" s="5"/>
      <c r="V365" s="5"/>
      <c r="W365" s="5"/>
    </row>
    <row r="366" spans="4:23" x14ac:dyDescent="0.3">
      <c r="D366" s="5"/>
      <c r="E366" s="5"/>
      <c r="G366" s="5"/>
      <c r="H366" s="5"/>
      <c r="M366" s="5"/>
      <c r="N366" s="5"/>
      <c r="O366" s="5"/>
      <c r="P366" s="5"/>
      <c r="Q366" s="5"/>
      <c r="R366" s="5"/>
      <c r="S366" s="5"/>
      <c r="T366" s="5"/>
      <c r="U366" s="5"/>
      <c r="V366" s="5"/>
      <c r="W366" s="5"/>
    </row>
    <row r="367" spans="4:23" x14ac:dyDescent="0.3">
      <c r="D367" s="5"/>
      <c r="E367" s="5"/>
      <c r="G367" s="5"/>
      <c r="H367" s="5"/>
      <c r="M367" s="5"/>
      <c r="N367" s="5"/>
      <c r="O367" s="5"/>
      <c r="P367" s="5"/>
      <c r="Q367" s="5"/>
      <c r="R367" s="5"/>
      <c r="S367" s="5"/>
      <c r="T367" s="5"/>
      <c r="U367" s="5"/>
      <c r="V367" s="5"/>
      <c r="W367" s="5"/>
    </row>
    <row r="368" spans="4:23" x14ac:dyDescent="0.3">
      <c r="D368" s="5"/>
      <c r="E368" s="5"/>
      <c r="G368" s="5"/>
      <c r="H368" s="5"/>
      <c r="M368" s="5"/>
      <c r="N368" s="5"/>
      <c r="O368" s="5"/>
      <c r="P368" s="5"/>
      <c r="Q368" s="5"/>
      <c r="R368" s="5"/>
      <c r="S368" s="5"/>
      <c r="T368" s="5"/>
      <c r="U368" s="5"/>
      <c r="V368" s="5"/>
      <c r="W368" s="5"/>
    </row>
    <row r="369" spans="4:23" x14ac:dyDescent="0.3">
      <c r="D369" s="5"/>
      <c r="E369" s="5"/>
      <c r="G369" s="5"/>
      <c r="H369" s="5"/>
      <c r="M369" s="5"/>
      <c r="N369" s="5"/>
      <c r="O369" s="5"/>
      <c r="P369" s="5"/>
      <c r="Q369" s="5"/>
      <c r="R369" s="5"/>
      <c r="S369" s="5"/>
      <c r="T369" s="5"/>
      <c r="U369" s="5"/>
      <c r="V369" s="5"/>
      <c r="W369" s="5"/>
    </row>
    <row r="370" spans="4:23" x14ac:dyDescent="0.3">
      <c r="D370" s="5"/>
      <c r="E370" s="5"/>
      <c r="G370" s="5"/>
      <c r="H370" s="5"/>
      <c r="M370" s="5"/>
      <c r="N370" s="5"/>
      <c r="O370" s="5"/>
      <c r="P370" s="5"/>
      <c r="Q370" s="5"/>
      <c r="R370" s="5"/>
      <c r="S370" s="5"/>
      <c r="T370" s="5"/>
      <c r="U370" s="5"/>
      <c r="V370" s="5"/>
      <c r="W370" s="5"/>
    </row>
    <row r="371" spans="4:23" x14ac:dyDescent="0.3">
      <c r="D371" s="5"/>
      <c r="E371" s="5"/>
      <c r="G371" s="5"/>
      <c r="H371" s="5"/>
      <c r="M371" s="5"/>
      <c r="N371" s="5"/>
      <c r="O371" s="5"/>
      <c r="P371" s="5"/>
      <c r="Q371" s="5"/>
      <c r="R371" s="5"/>
      <c r="S371" s="5"/>
      <c r="T371" s="5"/>
      <c r="U371" s="5"/>
      <c r="V371" s="5"/>
      <c r="W371" s="5"/>
    </row>
    <row r="372" spans="4:23" x14ac:dyDescent="0.3">
      <c r="D372" s="5"/>
      <c r="E372" s="5"/>
      <c r="G372" s="5"/>
      <c r="H372" s="5"/>
      <c r="M372" s="5"/>
      <c r="N372" s="5"/>
      <c r="O372" s="5"/>
      <c r="P372" s="5"/>
      <c r="Q372" s="5"/>
      <c r="R372" s="5"/>
      <c r="S372" s="5"/>
      <c r="T372" s="5"/>
      <c r="U372" s="5"/>
      <c r="V372" s="5"/>
      <c r="W372" s="5"/>
    </row>
    <row r="373" spans="4:23" x14ac:dyDescent="0.3">
      <c r="D373" s="5"/>
      <c r="E373" s="5"/>
      <c r="G373" s="5"/>
      <c r="H373" s="5"/>
      <c r="M373" s="5"/>
      <c r="N373" s="5"/>
      <c r="O373" s="5"/>
      <c r="P373" s="5"/>
      <c r="Q373" s="5"/>
      <c r="R373" s="5"/>
      <c r="S373" s="5"/>
      <c r="T373" s="5"/>
      <c r="U373" s="5"/>
      <c r="V373" s="5"/>
      <c r="W373" s="5"/>
    </row>
    <row r="374" spans="4:23" x14ac:dyDescent="0.3">
      <c r="D374" s="5"/>
      <c r="E374" s="5"/>
      <c r="G374" s="5"/>
      <c r="H374" s="5"/>
      <c r="M374" s="5"/>
      <c r="N374" s="5"/>
      <c r="O374" s="5"/>
      <c r="P374" s="5"/>
      <c r="Q374" s="5"/>
      <c r="R374" s="5"/>
      <c r="S374" s="5"/>
      <c r="T374" s="5"/>
      <c r="U374" s="5"/>
      <c r="V374" s="5"/>
      <c r="W374" s="5"/>
    </row>
    <row r="375" spans="4:23" x14ac:dyDescent="0.3">
      <c r="D375" s="5"/>
      <c r="E375" s="5"/>
      <c r="G375" s="5"/>
      <c r="H375" s="5"/>
      <c r="M375" s="5"/>
      <c r="N375" s="5"/>
      <c r="O375" s="5"/>
      <c r="P375" s="5"/>
      <c r="Q375" s="5"/>
      <c r="R375" s="5"/>
      <c r="S375" s="5"/>
      <c r="T375" s="5"/>
      <c r="U375" s="5"/>
      <c r="V375" s="5"/>
      <c r="W375" s="5"/>
    </row>
    <row r="376" spans="4:23" x14ac:dyDescent="0.3">
      <c r="D376" s="5"/>
      <c r="E376" s="5"/>
      <c r="G376" s="5"/>
      <c r="H376" s="5"/>
      <c r="M376" s="5"/>
      <c r="N376" s="5"/>
      <c r="O376" s="5"/>
      <c r="P376" s="5"/>
      <c r="Q376" s="5"/>
      <c r="R376" s="5"/>
      <c r="S376" s="5"/>
      <c r="T376" s="5"/>
      <c r="U376" s="5"/>
      <c r="V376" s="5"/>
      <c r="W376" s="5"/>
    </row>
    <row r="377" spans="4:23" x14ac:dyDescent="0.3">
      <c r="D377" s="5"/>
      <c r="E377" s="5"/>
      <c r="G377" s="5"/>
      <c r="H377" s="5"/>
      <c r="M377" s="5"/>
      <c r="N377" s="5"/>
      <c r="O377" s="5"/>
      <c r="P377" s="5"/>
      <c r="Q377" s="5"/>
      <c r="R377" s="5"/>
      <c r="S377" s="5"/>
      <c r="T377" s="5"/>
      <c r="U377" s="5"/>
      <c r="V377" s="5"/>
      <c r="W377" s="5"/>
    </row>
    <row r="378" spans="4:23" x14ac:dyDescent="0.3">
      <c r="D378" s="5"/>
      <c r="E378" s="5"/>
      <c r="G378" s="5"/>
      <c r="H378" s="5"/>
      <c r="M378" s="5"/>
      <c r="N378" s="5"/>
      <c r="O378" s="5"/>
      <c r="P378" s="5"/>
      <c r="Q378" s="5"/>
      <c r="R378" s="5"/>
      <c r="S378" s="5"/>
      <c r="T378" s="5"/>
      <c r="U378" s="5"/>
      <c r="V378" s="5"/>
      <c r="W378" s="5"/>
    </row>
    <row r="379" spans="4:23" x14ac:dyDescent="0.3">
      <c r="D379" s="5"/>
      <c r="E379" s="5"/>
      <c r="G379" s="5"/>
      <c r="H379" s="5"/>
      <c r="M379" s="5"/>
      <c r="N379" s="5"/>
      <c r="O379" s="5"/>
      <c r="P379" s="5"/>
      <c r="Q379" s="5"/>
      <c r="R379" s="5"/>
      <c r="S379" s="5"/>
      <c r="T379" s="5"/>
      <c r="U379" s="5"/>
      <c r="V379" s="5"/>
      <c r="W379" s="5"/>
    </row>
    <row r="380" spans="4:23" x14ac:dyDescent="0.3">
      <c r="D380" s="5"/>
      <c r="E380" s="5"/>
      <c r="G380" s="5"/>
      <c r="H380" s="5"/>
      <c r="M380" s="5"/>
      <c r="N380" s="5"/>
      <c r="O380" s="5"/>
      <c r="P380" s="5"/>
      <c r="Q380" s="5"/>
      <c r="R380" s="5"/>
      <c r="S380" s="5"/>
      <c r="T380" s="5"/>
      <c r="U380" s="5"/>
      <c r="V380" s="5"/>
      <c r="W380" s="5"/>
    </row>
    <row r="381" spans="4:23" x14ac:dyDescent="0.3">
      <c r="D381" s="5"/>
      <c r="E381" s="5"/>
      <c r="G381" s="5"/>
      <c r="H381" s="5"/>
      <c r="M381" s="5"/>
      <c r="N381" s="5"/>
      <c r="O381" s="5"/>
      <c r="P381" s="5"/>
      <c r="Q381" s="5"/>
      <c r="R381" s="5"/>
      <c r="S381" s="5"/>
      <c r="T381" s="5"/>
      <c r="U381" s="5"/>
      <c r="V381" s="5"/>
      <c r="W381" s="5"/>
    </row>
    <row r="382" spans="4:23" x14ac:dyDescent="0.3">
      <c r="D382" s="5"/>
      <c r="E382" s="5"/>
      <c r="G382" s="5"/>
      <c r="H382" s="5"/>
      <c r="M382" s="5"/>
      <c r="N382" s="5"/>
      <c r="O382" s="5"/>
      <c r="P382" s="5"/>
      <c r="Q382" s="5"/>
      <c r="R382" s="5"/>
      <c r="S382" s="5"/>
      <c r="T382" s="5"/>
      <c r="U382" s="5"/>
      <c r="V382" s="5"/>
      <c r="W382" s="5"/>
    </row>
    <row r="383" spans="4:23" x14ac:dyDescent="0.3">
      <c r="D383" s="5"/>
      <c r="E383" s="5"/>
      <c r="G383" s="5"/>
      <c r="H383" s="5"/>
      <c r="M383" s="5"/>
      <c r="N383" s="5"/>
      <c r="O383" s="5"/>
      <c r="P383" s="5"/>
      <c r="Q383" s="5"/>
      <c r="R383" s="5"/>
      <c r="S383" s="5"/>
      <c r="T383" s="5"/>
      <c r="U383" s="5"/>
      <c r="V383" s="5"/>
      <c r="W383" s="5"/>
    </row>
    <row r="384" spans="4:23" x14ac:dyDescent="0.3">
      <c r="D384" s="5"/>
      <c r="E384" s="5"/>
      <c r="G384" s="5"/>
      <c r="H384" s="5"/>
      <c r="M384" s="5"/>
      <c r="N384" s="5"/>
      <c r="O384" s="5"/>
      <c r="P384" s="5"/>
      <c r="Q384" s="5"/>
      <c r="R384" s="5"/>
      <c r="S384" s="5"/>
      <c r="T384" s="5"/>
      <c r="U384" s="5"/>
      <c r="V384" s="5"/>
      <c r="W384" s="5"/>
    </row>
    <row r="385" spans="4:23" x14ac:dyDescent="0.3">
      <c r="D385" s="5"/>
      <c r="E385" s="5"/>
      <c r="G385" s="5"/>
      <c r="H385" s="5"/>
      <c r="M385" s="5"/>
      <c r="N385" s="5"/>
      <c r="O385" s="5"/>
      <c r="P385" s="5"/>
      <c r="Q385" s="5"/>
      <c r="R385" s="5"/>
      <c r="S385" s="5"/>
      <c r="T385" s="5"/>
      <c r="U385" s="5"/>
      <c r="V385" s="5"/>
      <c r="W385" s="5"/>
    </row>
    <row r="386" spans="4:23" x14ac:dyDescent="0.3">
      <c r="D386" s="5"/>
      <c r="E386" s="5"/>
      <c r="G386" s="5"/>
      <c r="H386" s="5"/>
      <c r="M386" s="5"/>
      <c r="N386" s="5"/>
      <c r="O386" s="5"/>
      <c r="P386" s="5"/>
      <c r="Q386" s="5"/>
      <c r="R386" s="5"/>
      <c r="S386" s="5"/>
      <c r="T386" s="5"/>
      <c r="U386" s="5"/>
      <c r="V386" s="5"/>
      <c r="W386" s="5"/>
    </row>
    <row r="387" spans="4:23" x14ac:dyDescent="0.3">
      <c r="D387" s="5"/>
      <c r="E387" s="5"/>
      <c r="G387" s="5"/>
      <c r="H387" s="5"/>
      <c r="M387" s="5"/>
      <c r="N387" s="5"/>
      <c r="O387" s="5"/>
      <c r="P387" s="5"/>
      <c r="Q387" s="5"/>
      <c r="R387" s="5"/>
      <c r="S387" s="5"/>
      <c r="T387" s="5"/>
      <c r="U387" s="5"/>
      <c r="V387" s="5"/>
      <c r="W387" s="5"/>
    </row>
    <row r="388" spans="4:23" x14ac:dyDescent="0.3">
      <c r="D388" s="5"/>
      <c r="E388" s="5"/>
      <c r="G388" s="5"/>
      <c r="H388" s="5"/>
      <c r="M388" s="5"/>
      <c r="N388" s="5"/>
      <c r="O388" s="5"/>
      <c r="P388" s="5"/>
      <c r="Q388" s="5"/>
      <c r="R388" s="5"/>
      <c r="S388" s="5"/>
      <c r="T388" s="5"/>
      <c r="U388" s="5"/>
      <c r="V388" s="5"/>
      <c r="W388" s="5"/>
    </row>
    <row r="389" spans="4:23" x14ac:dyDescent="0.3">
      <c r="D389" s="5"/>
      <c r="E389" s="5"/>
      <c r="G389" s="5"/>
      <c r="H389" s="5"/>
      <c r="M389" s="5"/>
      <c r="N389" s="5"/>
      <c r="O389" s="5"/>
      <c r="P389" s="5"/>
      <c r="Q389" s="5"/>
      <c r="R389" s="5"/>
      <c r="S389" s="5"/>
      <c r="T389" s="5"/>
      <c r="U389" s="5"/>
      <c r="V389" s="5"/>
      <c r="W389" s="5"/>
    </row>
    <row r="390" spans="4:23" x14ac:dyDescent="0.3">
      <c r="D390" s="5"/>
      <c r="E390" s="5"/>
      <c r="G390" s="5"/>
      <c r="H390" s="5"/>
      <c r="M390" s="5"/>
      <c r="N390" s="5"/>
      <c r="O390" s="5"/>
      <c r="P390" s="5"/>
      <c r="Q390" s="5"/>
      <c r="R390" s="5"/>
      <c r="S390" s="5"/>
      <c r="T390" s="5"/>
      <c r="U390" s="5"/>
      <c r="V390" s="5"/>
      <c r="W390" s="5"/>
    </row>
    <row r="391" spans="4:23" x14ac:dyDescent="0.3">
      <c r="D391" s="5"/>
      <c r="E391" s="5"/>
      <c r="G391" s="5"/>
      <c r="H391" s="5"/>
      <c r="M391" s="5"/>
      <c r="N391" s="5"/>
      <c r="O391" s="5"/>
      <c r="P391" s="5"/>
      <c r="Q391" s="5"/>
      <c r="R391" s="5"/>
      <c r="S391" s="5"/>
      <c r="T391" s="5"/>
      <c r="U391" s="5"/>
      <c r="V391" s="5"/>
      <c r="W391" s="5"/>
    </row>
    <row r="392" spans="4:23" x14ac:dyDescent="0.3">
      <c r="D392" s="5"/>
      <c r="E392" s="5"/>
      <c r="G392" s="5"/>
      <c r="H392" s="5"/>
      <c r="M392" s="5"/>
      <c r="N392" s="5"/>
      <c r="O392" s="5"/>
      <c r="P392" s="5"/>
      <c r="Q392" s="5"/>
      <c r="R392" s="5"/>
      <c r="S392" s="5"/>
      <c r="T392" s="5"/>
      <c r="U392" s="5"/>
      <c r="V392" s="5"/>
      <c r="W392" s="5"/>
    </row>
    <row r="393" spans="4:23" x14ac:dyDescent="0.3">
      <c r="D393" s="5"/>
      <c r="E393" s="5"/>
      <c r="G393" s="5"/>
      <c r="H393" s="5"/>
      <c r="M393" s="5"/>
      <c r="N393" s="5"/>
      <c r="O393" s="5"/>
      <c r="P393" s="5"/>
      <c r="Q393" s="5"/>
      <c r="R393" s="5"/>
      <c r="S393" s="5"/>
      <c r="T393" s="5"/>
      <c r="U393" s="5"/>
      <c r="V393" s="5"/>
      <c r="W393" s="5"/>
    </row>
    <row r="394" spans="4:23" x14ac:dyDescent="0.3">
      <c r="D394" s="5"/>
      <c r="E394" s="5"/>
      <c r="G394" s="5"/>
      <c r="H394" s="5"/>
      <c r="M394" s="5"/>
      <c r="N394" s="5"/>
      <c r="O394" s="5"/>
      <c r="P394" s="5"/>
      <c r="Q394" s="5"/>
      <c r="R394" s="5"/>
      <c r="S394" s="5"/>
      <c r="T394" s="5"/>
      <c r="U394" s="5"/>
      <c r="V394" s="5"/>
      <c r="W394" s="5"/>
    </row>
    <row r="395" spans="4:23" x14ac:dyDescent="0.3">
      <c r="D395" s="5"/>
      <c r="E395" s="5"/>
      <c r="G395" s="5"/>
      <c r="H395" s="5"/>
      <c r="M395" s="5"/>
      <c r="N395" s="5"/>
      <c r="O395" s="5"/>
      <c r="P395" s="5"/>
      <c r="Q395" s="5"/>
      <c r="R395" s="5"/>
      <c r="S395" s="5"/>
      <c r="T395" s="5"/>
      <c r="U395" s="5"/>
      <c r="V395" s="5"/>
      <c r="W395" s="5"/>
    </row>
    <row r="396" spans="4:23" x14ac:dyDescent="0.3">
      <c r="D396" s="5"/>
      <c r="E396" s="5"/>
      <c r="G396" s="5"/>
      <c r="H396" s="5"/>
      <c r="M396" s="5"/>
      <c r="N396" s="5"/>
      <c r="O396" s="5"/>
      <c r="P396" s="5"/>
      <c r="Q396" s="5"/>
      <c r="R396" s="5"/>
      <c r="S396" s="5"/>
      <c r="T396" s="5"/>
      <c r="U396" s="5"/>
      <c r="V396" s="5"/>
      <c r="W396" s="5"/>
    </row>
    <row r="397" spans="4:23" x14ac:dyDescent="0.3">
      <c r="D397" s="5"/>
      <c r="E397" s="5"/>
      <c r="G397" s="5"/>
      <c r="H397" s="5"/>
      <c r="M397" s="5"/>
      <c r="N397" s="5"/>
      <c r="O397" s="5"/>
      <c r="P397" s="5"/>
      <c r="Q397" s="5"/>
      <c r="R397" s="5"/>
      <c r="S397" s="5"/>
      <c r="T397" s="5"/>
      <c r="U397" s="5"/>
      <c r="V397" s="5"/>
      <c r="W397" s="5"/>
    </row>
    <row r="398" spans="4:23" x14ac:dyDescent="0.3">
      <c r="D398" s="5"/>
      <c r="E398" s="5"/>
      <c r="G398" s="5"/>
      <c r="H398" s="5"/>
      <c r="M398" s="5"/>
      <c r="N398" s="5"/>
      <c r="O398" s="5"/>
      <c r="P398" s="5"/>
      <c r="Q398" s="5"/>
      <c r="R398" s="5"/>
      <c r="S398" s="5"/>
      <c r="T398" s="5"/>
      <c r="U398" s="5"/>
      <c r="V398" s="5"/>
      <c r="W398" s="5"/>
    </row>
    <row r="399" spans="4:23" x14ac:dyDescent="0.3">
      <c r="D399" s="5"/>
      <c r="E399" s="5"/>
      <c r="G399" s="5"/>
      <c r="H399" s="5"/>
      <c r="M399" s="5"/>
      <c r="N399" s="5"/>
      <c r="O399" s="5"/>
      <c r="P399" s="5"/>
      <c r="Q399" s="5"/>
      <c r="R399" s="5"/>
      <c r="S399" s="5"/>
      <c r="T399" s="5"/>
      <c r="U399" s="5"/>
      <c r="V399" s="5"/>
      <c r="W399" s="5"/>
    </row>
    <row r="400" spans="4:23" x14ac:dyDescent="0.3">
      <c r="D400" s="5"/>
      <c r="E400" s="5"/>
      <c r="G400" s="5"/>
      <c r="H400" s="5"/>
      <c r="M400" s="5"/>
      <c r="N400" s="5"/>
      <c r="O400" s="5"/>
      <c r="P400" s="5"/>
      <c r="Q400" s="5"/>
      <c r="R400" s="5"/>
      <c r="S400" s="5"/>
      <c r="T400" s="5"/>
      <c r="U400" s="5"/>
      <c r="V400" s="5"/>
      <c r="W400" s="5"/>
    </row>
    <row r="401" spans="4:23" x14ac:dyDescent="0.3">
      <c r="D401" s="5"/>
      <c r="E401" s="5"/>
      <c r="G401" s="5"/>
      <c r="H401" s="5"/>
      <c r="M401" s="5"/>
      <c r="N401" s="5"/>
      <c r="O401" s="5"/>
      <c r="P401" s="5"/>
      <c r="Q401" s="5"/>
      <c r="R401" s="5"/>
      <c r="S401" s="5"/>
      <c r="T401" s="5"/>
      <c r="U401" s="5"/>
      <c r="V401" s="5"/>
      <c r="W401" s="5"/>
    </row>
    <row r="402" spans="4:23" x14ac:dyDescent="0.3">
      <c r="D402" s="5"/>
      <c r="E402" s="5"/>
      <c r="G402" s="5"/>
      <c r="H402" s="5"/>
      <c r="M402" s="5"/>
      <c r="N402" s="5"/>
      <c r="O402" s="5"/>
      <c r="P402" s="5"/>
      <c r="Q402" s="5"/>
      <c r="R402" s="5"/>
      <c r="S402" s="5"/>
      <c r="T402" s="5"/>
      <c r="U402" s="5"/>
      <c r="V402" s="5"/>
      <c r="W402" s="5"/>
    </row>
    <row r="403" spans="4:23" x14ac:dyDescent="0.3">
      <c r="D403" s="5"/>
      <c r="E403" s="5"/>
      <c r="G403" s="5"/>
      <c r="H403" s="5"/>
      <c r="M403" s="5"/>
      <c r="N403" s="5"/>
      <c r="O403" s="5"/>
      <c r="P403" s="5"/>
      <c r="Q403" s="5"/>
      <c r="R403" s="5"/>
      <c r="S403" s="5"/>
      <c r="T403" s="5"/>
      <c r="U403" s="5"/>
      <c r="V403" s="5"/>
      <c r="W403" s="5"/>
    </row>
    <row r="404" spans="4:23" x14ac:dyDescent="0.3">
      <c r="D404" s="5"/>
      <c r="E404" s="5"/>
      <c r="G404" s="5"/>
      <c r="H404" s="5"/>
      <c r="M404" s="5"/>
      <c r="N404" s="5"/>
      <c r="O404" s="5"/>
      <c r="P404" s="5"/>
      <c r="Q404" s="5"/>
      <c r="R404" s="5"/>
      <c r="S404" s="5"/>
      <c r="T404" s="5"/>
      <c r="U404" s="5"/>
      <c r="V404" s="5"/>
      <c r="W404" s="5"/>
    </row>
    <row r="405" spans="4:23" x14ac:dyDescent="0.3">
      <c r="D405" s="5"/>
      <c r="E405" s="5"/>
      <c r="G405" s="5"/>
      <c r="H405" s="5"/>
      <c r="M405" s="5"/>
      <c r="N405" s="5"/>
      <c r="O405" s="5"/>
      <c r="P405" s="5"/>
      <c r="Q405" s="5"/>
      <c r="R405" s="5"/>
      <c r="S405" s="5"/>
      <c r="T405" s="5"/>
      <c r="U405" s="5"/>
      <c r="V405" s="5"/>
      <c r="W405" s="5"/>
    </row>
    <row r="406" spans="4:23" x14ac:dyDescent="0.3">
      <c r="D406" s="5"/>
      <c r="E406" s="5"/>
      <c r="G406" s="5"/>
      <c r="H406" s="5"/>
      <c r="M406" s="5"/>
      <c r="N406" s="5"/>
      <c r="O406" s="5"/>
      <c r="P406" s="5"/>
      <c r="Q406" s="5"/>
      <c r="R406" s="5"/>
      <c r="S406" s="5"/>
      <c r="T406" s="5"/>
      <c r="U406" s="5"/>
      <c r="V406" s="5"/>
      <c r="W406" s="5"/>
    </row>
    <row r="407" spans="4:23" x14ac:dyDescent="0.3">
      <c r="D407" s="5"/>
      <c r="E407" s="5"/>
      <c r="G407" s="5"/>
      <c r="H407" s="5"/>
      <c r="M407" s="5"/>
      <c r="N407" s="5"/>
      <c r="O407" s="5"/>
      <c r="P407" s="5"/>
      <c r="Q407" s="5"/>
      <c r="R407" s="5"/>
      <c r="S407" s="5"/>
      <c r="T407" s="5"/>
      <c r="U407" s="5"/>
      <c r="V407" s="5"/>
      <c r="W407" s="5"/>
    </row>
    <row r="408" spans="4:23" x14ac:dyDescent="0.3">
      <c r="D408" s="5"/>
      <c r="E408" s="5"/>
      <c r="G408" s="5"/>
      <c r="H408" s="5"/>
      <c r="M408" s="5"/>
      <c r="N408" s="5"/>
      <c r="O408" s="5"/>
      <c r="P408" s="5"/>
      <c r="Q408" s="5"/>
      <c r="R408" s="5"/>
      <c r="S408" s="5"/>
      <c r="T408" s="5"/>
      <c r="U408" s="5"/>
      <c r="V408" s="5"/>
      <c r="W408" s="5"/>
    </row>
    <row r="409" spans="4:23" x14ac:dyDescent="0.3">
      <c r="D409" s="5"/>
      <c r="E409" s="5"/>
      <c r="G409" s="5"/>
      <c r="H409" s="5"/>
      <c r="M409" s="5"/>
      <c r="N409" s="5"/>
      <c r="O409" s="5"/>
      <c r="P409" s="5"/>
      <c r="Q409" s="5"/>
      <c r="R409" s="5"/>
      <c r="S409" s="5"/>
      <c r="T409" s="5"/>
      <c r="U409" s="5"/>
      <c r="V409" s="5"/>
      <c r="W409" s="5"/>
    </row>
    <row r="410" spans="4:23" x14ac:dyDescent="0.3">
      <c r="D410" s="5"/>
      <c r="E410" s="5"/>
      <c r="G410" s="5"/>
      <c r="H410" s="5"/>
      <c r="M410" s="5"/>
      <c r="N410" s="5"/>
      <c r="O410" s="5"/>
      <c r="P410" s="5"/>
      <c r="Q410" s="5"/>
      <c r="R410" s="5"/>
      <c r="S410" s="5"/>
      <c r="T410" s="5"/>
      <c r="U410" s="5"/>
      <c r="V410" s="5"/>
      <c r="W410" s="5"/>
    </row>
    <row r="411" spans="4:23" x14ac:dyDescent="0.3">
      <c r="D411" s="5"/>
      <c r="E411" s="5"/>
      <c r="G411" s="5"/>
      <c r="H411" s="5"/>
      <c r="M411" s="5"/>
      <c r="N411" s="5"/>
      <c r="O411" s="5"/>
      <c r="P411" s="5"/>
      <c r="Q411" s="5"/>
      <c r="R411" s="5"/>
      <c r="S411" s="5"/>
      <c r="T411" s="5"/>
      <c r="U411" s="5"/>
      <c r="V411" s="5"/>
      <c r="W411" s="5"/>
    </row>
    <row r="412" spans="4:23" x14ac:dyDescent="0.3">
      <c r="D412" s="5"/>
      <c r="E412" s="5"/>
      <c r="G412" s="5"/>
      <c r="H412" s="5"/>
      <c r="M412" s="5"/>
      <c r="N412" s="5"/>
      <c r="O412" s="5"/>
      <c r="P412" s="5"/>
      <c r="Q412" s="5"/>
      <c r="R412" s="5"/>
      <c r="S412" s="5"/>
      <c r="T412" s="5"/>
      <c r="U412" s="5"/>
      <c r="V412" s="5"/>
      <c r="W412" s="5"/>
    </row>
    <row r="413" spans="4:23" x14ac:dyDescent="0.3">
      <c r="D413" s="5"/>
      <c r="E413" s="5"/>
      <c r="G413" s="5"/>
      <c r="H413" s="5"/>
      <c r="M413" s="5"/>
      <c r="N413" s="5"/>
      <c r="O413" s="5"/>
      <c r="P413" s="5"/>
      <c r="Q413" s="5"/>
      <c r="R413" s="5"/>
      <c r="S413" s="5"/>
      <c r="T413" s="5"/>
      <c r="U413" s="5"/>
      <c r="V413" s="5"/>
      <c r="W413" s="5"/>
    </row>
    <row r="414" spans="4:23" x14ac:dyDescent="0.3">
      <c r="D414" s="5"/>
      <c r="E414" s="5"/>
      <c r="G414" s="5"/>
      <c r="H414" s="5"/>
      <c r="M414" s="5"/>
      <c r="N414" s="5"/>
      <c r="O414" s="5"/>
      <c r="P414" s="5"/>
      <c r="Q414" s="5"/>
      <c r="R414" s="5"/>
      <c r="S414" s="5"/>
      <c r="T414" s="5"/>
      <c r="U414" s="5"/>
      <c r="V414" s="5"/>
      <c r="W414" s="5"/>
    </row>
    <row r="415" spans="4:23" x14ac:dyDescent="0.3">
      <c r="D415" s="5"/>
      <c r="E415" s="5"/>
      <c r="G415" s="5"/>
      <c r="H415" s="5"/>
      <c r="M415" s="5"/>
      <c r="N415" s="5"/>
      <c r="O415" s="5"/>
      <c r="P415" s="5"/>
      <c r="Q415" s="5"/>
      <c r="R415" s="5"/>
      <c r="S415" s="5"/>
      <c r="T415" s="5"/>
      <c r="U415" s="5"/>
      <c r="V415" s="5"/>
      <c r="W415" s="5"/>
    </row>
    <row r="416" spans="4:23" x14ac:dyDescent="0.3">
      <c r="D416" s="5"/>
      <c r="E416" s="5"/>
      <c r="G416" s="5"/>
      <c r="H416" s="5"/>
      <c r="M416" s="5"/>
      <c r="N416" s="5"/>
      <c r="O416" s="5"/>
      <c r="P416" s="5"/>
      <c r="Q416" s="5"/>
      <c r="R416" s="5"/>
      <c r="S416" s="5"/>
      <c r="T416" s="5"/>
      <c r="U416" s="5"/>
      <c r="V416" s="5"/>
      <c r="W416" s="5"/>
    </row>
    <row r="417" spans="4:23" x14ac:dyDescent="0.3">
      <c r="D417" s="5"/>
      <c r="E417" s="5"/>
      <c r="G417" s="5"/>
      <c r="H417" s="5"/>
      <c r="M417" s="5"/>
      <c r="N417" s="5"/>
      <c r="O417" s="5"/>
      <c r="P417" s="5"/>
      <c r="Q417" s="5"/>
      <c r="R417" s="5"/>
      <c r="S417" s="5"/>
      <c r="T417" s="5"/>
      <c r="U417" s="5"/>
      <c r="V417" s="5"/>
      <c r="W417" s="5"/>
    </row>
    <row r="418" spans="4:23" x14ac:dyDescent="0.3">
      <c r="D418" s="5"/>
      <c r="E418" s="5"/>
      <c r="G418" s="5"/>
      <c r="H418" s="5"/>
      <c r="M418" s="5"/>
      <c r="N418" s="5"/>
      <c r="O418" s="5"/>
      <c r="P418" s="5"/>
      <c r="Q418" s="5"/>
      <c r="R418" s="5"/>
      <c r="S418" s="5"/>
      <c r="T418" s="5"/>
      <c r="U418" s="5"/>
      <c r="V418" s="5"/>
      <c r="W418" s="5"/>
    </row>
    <row r="419" spans="4:23" x14ac:dyDescent="0.3">
      <c r="D419" s="5"/>
      <c r="E419" s="5"/>
      <c r="G419" s="5"/>
      <c r="H419" s="5"/>
      <c r="M419" s="5"/>
      <c r="N419" s="5"/>
      <c r="O419" s="5"/>
      <c r="P419" s="5"/>
      <c r="Q419" s="5"/>
      <c r="R419" s="5"/>
      <c r="S419" s="5"/>
      <c r="T419" s="5"/>
      <c r="U419" s="5"/>
      <c r="V419" s="5"/>
      <c r="W419" s="5"/>
    </row>
    <row r="420" spans="4:23" x14ac:dyDescent="0.3">
      <c r="D420" s="5"/>
      <c r="E420" s="5"/>
      <c r="G420" s="5"/>
      <c r="H420" s="5"/>
      <c r="M420" s="5"/>
      <c r="N420" s="5"/>
      <c r="O420" s="5"/>
      <c r="P420" s="5"/>
      <c r="Q420" s="5"/>
      <c r="R420" s="5"/>
      <c r="S420" s="5"/>
      <c r="T420" s="5"/>
      <c r="U420" s="5"/>
      <c r="V420" s="5"/>
      <c r="W420" s="5"/>
    </row>
    <row r="421" spans="4:23" x14ac:dyDescent="0.3">
      <c r="D421" s="5"/>
      <c r="E421" s="5"/>
      <c r="G421" s="5"/>
      <c r="H421" s="5"/>
      <c r="M421" s="5"/>
      <c r="N421" s="5"/>
      <c r="O421" s="5"/>
      <c r="P421" s="5"/>
      <c r="Q421" s="5"/>
      <c r="R421" s="5"/>
      <c r="S421" s="5"/>
      <c r="T421" s="5"/>
      <c r="U421" s="5"/>
      <c r="V421" s="5"/>
      <c r="W421" s="5"/>
    </row>
    <row r="422" spans="4:23" x14ac:dyDescent="0.3">
      <c r="D422" s="5"/>
      <c r="E422" s="5"/>
      <c r="G422" s="5"/>
      <c r="H422" s="5"/>
      <c r="M422" s="5"/>
      <c r="N422" s="5"/>
      <c r="O422" s="5"/>
      <c r="P422" s="5"/>
      <c r="Q422" s="5"/>
      <c r="R422" s="5"/>
      <c r="S422" s="5"/>
      <c r="T422" s="5"/>
      <c r="U422" s="5"/>
      <c r="V422" s="5"/>
      <c r="W422" s="5"/>
    </row>
    <row r="423" spans="4:23" x14ac:dyDescent="0.3">
      <c r="D423" s="5"/>
      <c r="E423" s="5"/>
      <c r="G423" s="5"/>
      <c r="H423" s="5"/>
      <c r="M423" s="5"/>
      <c r="N423" s="5"/>
      <c r="O423" s="5"/>
      <c r="P423" s="5"/>
      <c r="Q423" s="5"/>
      <c r="R423" s="5"/>
      <c r="S423" s="5"/>
      <c r="T423" s="5"/>
      <c r="U423" s="5"/>
      <c r="V423" s="5"/>
      <c r="W423" s="5"/>
    </row>
    <row r="424" spans="4:23" x14ac:dyDescent="0.3">
      <c r="D424" s="5"/>
      <c r="E424" s="5"/>
      <c r="G424" s="5"/>
      <c r="H424" s="5"/>
      <c r="M424" s="5"/>
      <c r="N424" s="5"/>
      <c r="O424" s="5"/>
      <c r="P424" s="5"/>
      <c r="Q424" s="5"/>
      <c r="R424" s="5"/>
      <c r="S424" s="5"/>
      <c r="T424" s="5"/>
      <c r="U424" s="5"/>
      <c r="V424" s="5"/>
      <c r="W424" s="5"/>
    </row>
    <row r="425" spans="4:23" x14ac:dyDescent="0.3">
      <c r="D425" s="5"/>
      <c r="E425" s="5"/>
      <c r="G425" s="5"/>
      <c r="H425" s="5"/>
      <c r="M425" s="5"/>
      <c r="N425" s="5"/>
      <c r="O425" s="5"/>
      <c r="P425" s="5"/>
      <c r="Q425" s="5"/>
      <c r="R425" s="5"/>
      <c r="S425" s="5"/>
      <c r="T425" s="5"/>
      <c r="U425" s="5"/>
      <c r="V425" s="5"/>
      <c r="W425" s="5"/>
    </row>
    <row r="426" spans="4:23" x14ac:dyDescent="0.3">
      <c r="D426" s="5"/>
      <c r="E426" s="5"/>
      <c r="G426" s="5"/>
      <c r="H426" s="5"/>
      <c r="M426" s="5"/>
      <c r="N426" s="5"/>
      <c r="O426" s="5"/>
      <c r="P426" s="5"/>
      <c r="Q426" s="5"/>
      <c r="R426" s="5"/>
      <c r="S426" s="5"/>
      <c r="T426" s="5"/>
      <c r="U426" s="5"/>
      <c r="V426" s="5"/>
      <c r="W426" s="5"/>
    </row>
    <row r="427" spans="4:23" x14ac:dyDescent="0.3">
      <c r="D427" s="5"/>
      <c r="E427" s="5"/>
      <c r="G427" s="5"/>
      <c r="H427" s="5"/>
      <c r="M427" s="5"/>
      <c r="N427" s="5"/>
      <c r="O427" s="5"/>
      <c r="P427" s="5"/>
      <c r="Q427" s="5"/>
      <c r="R427" s="5"/>
      <c r="S427" s="5"/>
      <c r="T427" s="5"/>
      <c r="U427" s="5"/>
      <c r="V427" s="5"/>
      <c r="W427" s="5"/>
    </row>
    <row r="428" spans="4:23" x14ac:dyDescent="0.3">
      <c r="D428" s="5"/>
      <c r="E428" s="5"/>
      <c r="G428" s="5"/>
      <c r="H428" s="5"/>
      <c r="M428" s="5"/>
      <c r="N428" s="5"/>
      <c r="O428" s="5"/>
      <c r="P428" s="5"/>
      <c r="Q428" s="5"/>
      <c r="R428" s="5"/>
      <c r="S428" s="5"/>
      <c r="T428" s="5"/>
      <c r="U428" s="5"/>
      <c r="V428" s="5"/>
      <c r="W428" s="5"/>
    </row>
    <row r="429" spans="4:23" x14ac:dyDescent="0.3">
      <c r="D429" s="5"/>
      <c r="E429" s="5"/>
      <c r="G429" s="5"/>
      <c r="H429" s="5"/>
      <c r="M429" s="5"/>
      <c r="N429" s="5"/>
      <c r="O429" s="5"/>
      <c r="P429" s="5"/>
      <c r="Q429" s="5"/>
      <c r="R429" s="5"/>
      <c r="S429" s="5"/>
      <c r="T429" s="5"/>
      <c r="U429" s="5"/>
      <c r="V429" s="5"/>
      <c r="W429" s="5"/>
    </row>
    <row r="430" spans="4:23" x14ac:dyDescent="0.3">
      <c r="D430" s="5"/>
      <c r="E430" s="5"/>
      <c r="G430" s="5"/>
      <c r="H430" s="5"/>
      <c r="M430" s="5"/>
      <c r="N430" s="5"/>
      <c r="O430" s="5"/>
      <c r="P430" s="5"/>
      <c r="Q430" s="5"/>
      <c r="R430" s="5"/>
      <c r="S430" s="5"/>
      <c r="T430" s="5"/>
      <c r="U430" s="5"/>
      <c r="V430" s="5"/>
      <c r="W430" s="5"/>
    </row>
    <row r="431" spans="4:23" x14ac:dyDescent="0.3">
      <c r="D431" s="5"/>
      <c r="E431" s="5"/>
      <c r="G431" s="5"/>
      <c r="H431" s="5"/>
      <c r="M431" s="5"/>
      <c r="N431" s="5"/>
      <c r="O431" s="5"/>
      <c r="P431" s="5"/>
      <c r="Q431" s="5"/>
      <c r="R431" s="5"/>
      <c r="S431" s="5"/>
      <c r="T431" s="5"/>
      <c r="U431" s="5"/>
      <c r="V431" s="5"/>
      <c r="W431" s="5"/>
    </row>
    <row r="432" spans="4:23" x14ac:dyDescent="0.3">
      <c r="D432" s="5"/>
      <c r="E432" s="5"/>
      <c r="G432" s="5"/>
      <c r="H432" s="5"/>
      <c r="M432" s="5"/>
      <c r="N432" s="5"/>
      <c r="O432" s="5"/>
      <c r="P432" s="5"/>
      <c r="Q432" s="5"/>
      <c r="R432" s="5"/>
      <c r="S432" s="5"/>
      <c r="T432" s="5"/>
      <c r="U432" s="5"/>
      <c r="V432" s="5"/>
      <c r="W432" s="5"/>
    </row>
    <row r="433" spans="4:23" x14ac:dyDescent="0.3">
      <c r="D433" s="5"/>
      <c r="E433" s="5"/>
      <c r="G433" s="5"/>
      <c r="H433" s="5"/>
      <c r="M433" s="5"/>
      <c r="N433" s="5"/>
      <c r="O433" s="5"/>
      <c r="P433" s="5"/>
      <c r="Q433" s="5"/>
      <c r="R433" s="5"/>
      <c r="S433" s="5"/>
      <c r="T433" s="5"/>
      <c r="U433" s="5"/>
      <c r="V433" s="5"/>
      <c r="W433" s="5"/>
    </row>
    <row r="434" spans="4:23" x14ac:dyDescent="0.3">
      <c r="D434" s="5"/>
      <c r="E434" s="5"/>
      <c r="G434" s="5"/>
      <c r="H434" s="5"/>
      <c r="M434" s="5"/>
      <c r="N434" s="5"/>
      <c r="O434" s="5"/>
      <c r="P434" s="5"/>
      <c r="Q434" s="5"/>
      <c r="R434" s="5"/>
      <c r="S434" s="5"/>
      <c r="T434" s="5"/>
      <c r="U434" s="5"/>
      <c r="V434" s="5"/>
      <c r="W434" s="5"/>
    </row>
    <row r="435" spans="4:23" x14ac:dyDescent="0.3">
      <c r="D435" s="5"/>
      <c r="E435" s="5"/>
      <c r="G435" s="5"/>
      <c r="H435" s="5"/>
      <c r="M435" s="5"/>
      <c r="N435" s="5"/>
      <c r="O435" s="5"/>
      <c r="P435" s="5"/>
      <c r="Q435" s="5"/>
      <c r="R435" s="5"/>
      <c r="S435" s="5"/>
      <c r="T435" s="5"/>
      <c r="U435" s="5"/>
      <c r="V435" s="5"/>
      <c r="W435" s="5"/>
    </row>
    <row r="436" spans="4:23" x14ac:dyDescent="0.3">
      <c r="D436" s="5"/>
      <c r="E436" s="5"/>
      <c r="G436" s="5"/>
      <c r="H436" s="5"/>
      <c r="M436" s="5"/>
      <c r="N436" s="5"/>
      <c r="O436" s="5"/>
      <c r="P436" s="5"/>
      <c r="Q436" s="5"/>
      <c r="R436" s="5"/>
      <c r="S436" s="5"/>
      <c r="T436" s="5"/>
      <c r="U436" s="5"/>
      <c r="V436" s="5"/>
      <c r="W436" s="5"/>
    </row>
    <row r="437" spans="4:23" x14ac:dyDescent="0.3">
      <c r="D437" s="5"/>
      <c r="E437" s="5"/>
      <c r="G437" s="5"/>
      <c r="H437" s="5"/>
      <c r="M437" s="5"/>
      <c r="N437" s="5"/>
      <c r="O437" s="5"/>
      <c r="P437" s="5"/>
      <c r="Q437" s="5"/>
      <c r="R437" s="5"/>
      <c r="S437" s="5"/>
      <c r="T437" s="5"/>
      <c r="U437" s="5"/>
      <c r="V437" s="5"/>
      <c r="W437" s="5"/>
    </row>
    <row r="438" spans="4:23" x14ac:dyDescent="0.3">
      <c r="D438" s="5"/>
      <c r="E438" s="5"/>
      <c r="G438" s="5"/>
      <c r="H438" s="5"/>
      <c r="M438" s="5"/>
      <c r="N438" s="5"/>
      <c r="O438" s="5"/>
      <c r="P438" s="5"/>
      <c r="Q438" s="5"/>
      <c r="R438" s="5"/>
      <c r="S438" s="5"/>
      <c r="T438" s="5"/>
      <c r="U438" s="5"/>
      <c r="V438" s="5"/>
      <c r="W438" s="5"/>
    </row>
    <row r="439" spans="4:23" x14ac:dyDescent="0.3">
      <c r="D439" s="5"/>
      <c r="E439" s="5"/>
      <c r="G439" s="5"/>
      <c r="H439" s="5"/>
      <c r="M439" s="5"/>
      <c r="N439" s="5"/>
      <c r="O439" s="5"/>
      <c r="P439" s="5"/>
      <c r="Q439" s="5"/>
      <c r="R439" s="5"/>
      <c r="S439" s="5"/>
      <c r="T439" s="5"/>
      <c r="U439" s="5"/>
      <c r="V439" s="5"/>
      <c r="W439" s="5"/>
    </row>
    <row r="440" spans="4:23" x14ac:dyDescent="0.3">
      <c r="D440" s="5"/>
      <c r="E440" s="5"/>
      <c r="G440" s="5"/>
      <c r="H440" s="5"/>
      <c r="M440" s="5"/>
      <c r="N440" s="5"/>
      <c r="O440" s="5"/>
      <c r="P440" s="5"/>
      <c r="Q440" s="5"/>
      <c r="R440" s="5"/>
      <c r="S440" s="5"/>
      <c r="T440" s="5"/>
      <c r="U440" s="5"/>
      <c r="V440" s="5"/>
      <c r="W440" s="5"/>
    </row>
    <row r="441" spans="4:23" x14ac:dyDescent="0.3">
      <c r="D441" s="5"/>
      <c r="E441" s="5"/>
      <c r="G441" s="5"/>
      <c r="H441" s="5"/>
      <c r="M441" s="5"/>
      <c r="N441" s="5"/>
      <c r="O441" s="5"/>
      <c r="P441" s="5"/>
      <c r="Q441" s="5"/>
      <c r="R441" s="5"/>
      <c r="S441" s="5"/>
      <c r="T441" s="5"/>
      <c r="U441" s="5"/>
      <c r="V441" s="5"/>
      <c r="W441" s="5"/>
    </row>
    <row r="442" spans="4:23" x14ac:dyDescent="0.3">
      <c r="D442" s="5"/>
      <c r="E442" s="5"/>
      <c r="G442" s="5"/>
      <c r="H442" s="5"/>
      <c r="M442" s="5"/>
      <c r="N442" s="5"/>
      <c r="O442" s="5"/>
      <c r="P442" s="5"/>
      <c r="Q442" s="5"/>
      <c r="R442" s="5"/>
      <c r="S442" s="5"/>
      <c r="T442" s="5"/>
      <c r="U442" s="5"/>
      <c r="V442" s="5"/>
      <c r="W442" s="5"/>
    </row>
    <row r="443" spans="4:23" x14ac:dyDescent="0.3">
      <c r="D443" s="5"/>
      <c r="E443" s="5"/>
      <c r="G443" s="5"/>
      <c r="H443" s="5"/>
      <c r="M443" s="5"/>
      <c r="N443" s="5"/>
      <c r="O443" s="5"/>
      <c r="P443" s="5"/>
      <c r="Q443" s="5"/>
      <c r="R443" s="5"/>
      <c r="S443" s="5"/>
      <c r="T443" s="5"/>
      <c r="U443" s="5"/>
      <c r="V443" s="5"/>
      <c r="W443" s="5"/>
    </row>
    <row r="444" spans="4:23" x14ac:dyDescent="0.3">
      <c r="D444" s="5"/>
      <c r="E444" s="5"/>
      <c r="G444" s="5"/>
      <c r="H444" s="5"/>
      <c r="M444" s="5"/>
      <c r="N444" s="5"/>
      <c r="O444" s="5"/>
      <c r="P444" s="5"/>
      <c r="Q444" s="5"/>
      <c r="R444" s="5"/>
      <c r="S444" s="5"/>
      <c r="T444" s="5"/>
      <c r="U444" s="5"/>
      <c r="V444" s="5"/>
      <c r="W444" s="5"/>
    </row>
    <row r="445" spans="4:23" x14ac:dyDescent="0.3">
      <c r="D445" s="5"/>
      <c r="E445" s="5"/>
      <c r="G445" s="5"/>
      <c r="H445" s="5"/>
      <c r="M445" s="5"/>
      <c r="N445" s="5"/>
      <c r="O445" s="5"/>
      <c r="P445" s="5"/>
      <c r="Q445" s="5"/>
      <c r="R445" s="5"/>
      <c r="S445" s="5"/>
      <c r="T445" s="5"/>
      <c r="U445" s="5"/>
      <c r="V445" s="5"/>
      <c r="W445" s="5"/>
    </row>
    <row r="446" spans="4:23" x14ac:dyDescent="0.3">
      <c r="D446" s="5"/>
      <c r="E446" s="5"/>
      <c r="G446" s="5"/>
      <c r="H446" s="5"/>
      <c r="M446" s="5"/>
      <c r="N446" s="5"/>
      <c r="O446" s="5"/>
      <c r="P446" s="5"/>
      <c r="Q446" s="5"/>
      <c r="R446" s="5"/>
      <c r="S446" s="5"/>
      <c r="T446" s="5"/>
      <c r="U446" s="5"/>
      <c r="V446" s="5"/>
      <c r="W446" s="5"/>
    </row>
    <row r="447" spans="4:23" x14ac:dyDescent="0.3">
      <c r="D447" s="5"/>
      <c r="E447" s="5"/>
      <c r="G447" s="5"/>
      <c r="H447" s="5"/>
      <c r="M447" s="5"/>
      <c r="N447" s="5"/>
      <c r="O447" s="5"/>
      <c r="P447" s="5"/>
      <c r="Q447" s="5"/>
      <c r="R447" s="5"/>
      <c r="S447" s="5"/>
      <c r="T447" s="5"/>
      <c r="U447" s="5"/>
      <c r="V447" s="5"/>
      <c r="W447" s="5"/>
    </row>
    <row r="448" spans="4:23" x14ac:dyDescent="0.3">
      <c r="D448" s="5"/>
      <c r="E448" s="5"/>
      <c r="G448" s="5"/>
      <c r="H448" s="5"/>
      <c r="M448" s="5"/>
      <c r="N448" s="5"/>
      <c r="O448" s="5"/>
      <c r="P448" s="5"/>
      <c r="Q448" s="5"/>
      <c r="R448" s="5"/>
      <c r="S448" s="5"/>
      <c r="T448" s="5"/>
      <c r="U448" s="5"/>
      <c r="V448" s="5"/>
      <c r="W448" s="5"/>
    </row>
    <row r="449" spans="4:23" x14ac:dyDescent="0.3">
      <c r="D449" s="5"/>
      <c r="E449" s="5"/>
      <c r="G449" s="5"/>
      <c r="H449" s="5"/>
      <c r="M449" s="5"/>
      <c r="N449" s="5"/>
      <c r="O449" s="5"/>
      <c r="P449" s="5"/>
      <c r="Q449" s="5"/>
      <c r="R449" s="5"/>
      <c r="S449" s="5"/>
      <c r="T449" s="5"/>
      <c r="U449" s="5"/>
      <c r="V449" s="5"/>
      <c r="W449" s="5"/>
    </row>
    <row r="450" spans="4:23" x14ac:dyDescent="0.3">
      <c r="D450" s="5"/>
      <c r="E450" s="5"/>
      <c r="G450" s="5"/>
      <c r="H450" s="5"/>
      <c r="M450" s="5"/>
      <c r="N450" s="5"/>
      <c r="O450" s="5"/>
      <c r="P450" s="5"/>
      <c r="Q450" s="5"/>
      <c r="R450" s="5"/>
      <c r="S450" s="5"/>
      <c r="T450" s="5"/>
      <c r="U450" s="5"/>
      <c r="V450" s="5"/>
      <c r="W450" s="5"/>
    </row>
    <row r="451" spans="4:23" x14ac:dyDescent="0.3">
      <c r="D451" s="5"/>
      <c r="E451" s="5"/>
      <c r="G451" s="5"/>
      <c r="H451" s="5"/>
      <c r="M451" s="5"/>
      <c r="N451" s="5"/>
      <c r="O451" s="5"/>
      <c r="P451" s="5"/>
      <c r="Q451" s="5"/>
      <c r="R451" s="5"/>
      <c r="S451" s="5"/>
      <c r="T451" s="5"/>
      <c r="U451" s="5"/>
      <c r="V451" s="5"/>
      <c r="W451" s="5"/>
    </row>
    <row r="452" spans="4:23" x14ac:dyDescent="0.3">
      <c r="D452" s="5"/>
      <c r="E452" s="5"/>
      <c r="G452" s="5"/>
      <c r="H452" s="5"/>
      <c r="M452" s="5"/>
      <c r="N452" s="5"/>
      <c r="O452" s="5"/>
      <c r="P452" s="5"/>
      <c r="Q452" s="5"/>
      <c r="R452" s="5"/>
      <c r="S452" s="5"/>
      <c r="T452" s="5"/>
      <c r="U452" s="5"/>
      <c r="V452" s="5"/>
      <c r="W452" s="5"/>
    </row>
    <row r="453" spans="4:23" x14ac:dyDescent="0.3">
      <c r="D453" s="5"/>
      <c r="E453" s="5"/>
      <c r="G453" s="5"/>
      <c r="H453" s="5"/>
      <c r="M453" s="5"/>
      <c r="N453" s="5"/>
      <c r="O453" s="5"/>
      <c r="P453" s="5"/>
      <c r="Q453" s="5"/>
      <c r="R453" s="5"/>
      <c r="S453" s="5"/>
      <c r="T453" s="5"/>
      <c r="U453" s="5"/>
      <c r="V453" s="5"/>
      <c r="W453" s="5"/>
    </row>
    <row r="454" spans="4:23" x14ac:dyDescent="0.3">
      <c r="D454" s="5"/>
      <c r="E454" s="5"/>
      <c r="G454" s="5"/>
      <c r="H454" s="5"/>
      <c r="M454" s="5"/>
      <c r="N454" s="5"/>
      <c r="O454" s="5"/>
      <c r="P454" s="5"/>
      <c r="Q454" s="5"/>
      <c r="R454" s="5"/>
      <c r="S454" s="5"/>
      <c r="T454" s="5"/>
      <c r="U454" s="5"/>
      <c r="V454" s="5"/>
      <c r="W454" s="5"/>
    </row>
    <row r="455" spans="4:23" x14ac:dyDescent="0.3">
      <c r="D455" s="5"/>
      <c r="E455" s="5"/>
      <c r="G455" s="5"/>
      <c r="H455" s="5"/>
      <c r="M455" s="5"/>
      <c r="N455" s="5"/>
      <c r="O455" s="5"/>
      <c r="P455" s="5"/>
      <c r="Q455" s="5"/>
      <c r="R455" s="5"/>
      <c r="S455" s="5"/>
      <c r="T455" s="5"/>
      <c r="U455" s="5"/>
      <c r="V455" s="5"/>
      <c r="W455" s="5"/>
    </row>
    <row r="456" spans="4:23" x14ac:dyDescent="0.3">
      <c r="D456" s="5"/>
      <c r="E456" s="5"/>
      <c r="G456" s="5"/>
      <c r="H456" s="5"/>
      <c r="M456" s="5"/>
      <c r="N456" s="5"/>
      <c r="O456" s="5"/>
      <c r="P456" s="5"/>
      <c r="Q456" s="5"/>
      <c r="R456" s="5"/>
      <c r="S456" s="5"/>
      <c r="T456" s="5"/>
      <c r="U456" s="5"/>
      <c r="V456" s="5"/>
      <c r="W456" s="5"/>
    </row>
    <row r="457" spans="4:23" x14ac:dyDescent="0.3">
      <c r="D457" s="5"/>
      <c r="E457" s="5"/>
      <c r="G457" s="5"/>
      <c r="H457" s="5"/>
      <c r="M457" s="5"/>
      <c r="N457" s="5"/>
      <c r="O457" s="5"/>
      <c r="P457" s="5"/>
      <c r="Q457" s="5"/>
      <c r="R457" s="5"/>
      <c r="S457" s="5"/>
      <c r="T457" s="5"/>
      <c r="U457" s="5"/>
      <c r="V457" s="5"/>
      <c r="W457" s="5"/>
    </row>
    <row r="458" spans="4:23" x14ac:dyDescent="0.3">
      <c r="D458" s="5"/>
      <c r="E458" s="5"/>
      <c r="G458" s="5"/>
      <c r="H458" s="5"/>
      <c r="M458" s="5"/>
      <c r="N458" s="5"/>
      <c r="O458" s="5"/>
      <c r="P458" s="5"/>
      <c r="Q458" s="5"/>
      <c r="R458" s="5"/>
      <c r="S458" s="5"/>
      <c r="T458" s="5"/>
      <c r="U458" s="5"/>
      <c r="V458" s="5"/>
      <c r="W458" s="5"/>
    </row>
    <row r="459" spans="4:23" x14ac:dyDescent="0.3">
      <c r="D459" s="5"/>
      <c r="E459" s="5"/>
      <c r="G459" s="5"/>
      <c r="H459" s="5"/>
      <c r="M459" s="5"/>
      <c r="N459" s="5"/>
      <c r="O459" s="5"/>
      <c r="P459" s="5"/>
      <c r="Q459" s="5"/>
      <c r="R459" s="5"/>
      <c r="S459" s="5"/>
      <c r="T459" s="5"/>
      <c r="U459" s="5"/>
      <c r="V459" s="5"/>
      <c r="W459" s="5"/>
    </row>
    <row r="460" spans="4:23" x14ac:dyDescent="0.3">
      <c r="D460" s="5"/>
      <c r="E460" s="5"/>
      <c r="G460" s="5"/>
      <c r="H460" s="5"/>
      <c r="M460" s="5"/>
      <c r="N460" s="5"/>
      <c r="O460" s="5"/>
      <c r="P460" s="5"/>
      <c r="Q460" s="5"/>
      <c r="R460" s="5"/>
      <c r="S460" s="5"/>
      <c r="T460" s="5"/>
      <c r="U460" s="5"/>
      <c r="V460" s="5"/>
      <c r="W460" s="5"/>
    </row>
    <row r="461" spans="4:23" x14ac:dyDescent="0.3">
      <c r="D461" s="5"/>
      <c r="E461" s="5"/>
      <c r="G461" s="5"/>
      <c r="H461" s="5"/>
      <c r="M461" s="5"/>
      <c r="N461" s="5"/>
      <c r="O461" s="5"/>
      <c r="P461" s="5"/>
      <c r="Q461" s="5"/>
      <c r="R461" s="5"/>
      <c r="S461" s="5"/>
      <c r="T461" s="5"/>
      <c r="U461" s="5"/>
      <c r="V461" s="5"/>
      <c r="W461" s="5"/>
    </row>
    <row r="462" spans="4:23" x14ac:dyDescent="0.3">
      <c r="D462" s="5"/>
      <c r="E462" s="5"/>
      <c r="G462" s="5"/>
      <c r="H462" s="5"/>
      <c r="M462" s="5"/>
      <c r="N462" s="5"/>
      <c r="O462" s="5"/>
      <c r="P462" s="5"/>
      <c r="Q462" s="5"/>
      <c r="R462" s="5"/>
      <c r="S462" s="5"/>
      <c r="T462" s="5"/>
      <c r="U462" s="5"/>
      <c r="V462" s="5"/>
      <c r="W462" s="5"/>
    </row>
    <row r="463" spans="4:23" x14ac:dyDescent="0.3">
      <c r="D463" s="5"/>
      <c r="E463" s="5"/>
      <c r="G463" s="5"/>
      <c r="H463" s="5"/>
      <c r="M463" s="5"/>
      <c r="N463" s="5"/>
      <c r="O463" s="5"/>
      <c r="P463" s="5"/>
      <c r="Q463" s="5"/>
      <c r="R463" s="5"/>
      <c r="S463" s="5"/>
      <c r="T463" s="5"/>
      <c r="U463" s="5"/>
      <c r="V463" s="5"/>
      <c r="W463" s="5"/>
    </row>
    <row r="464" spans="4:23" x14ac:dyDescent="0.3">
      <c r="D464" s="5"/>
      <c r="E464" s="5"/>
      <c r="G464" s="5"/>
      <c r="H464" s="5"/>
      <c r="M464" s="5"/>
      <c r="N464" s="5"/>
      <c r="O464" s="5"/>
      <c r="P464" s="5"/>
      <c r="Q464" s="5"/>
      <c r="R464" s="5"/>
      <c r="S464" s="5"/>
      <c r="T464" s="5"/>
      <c r="U464" s="5"/>
      <c r="V464" s="5"/>
      <c r="W464" s="5"/>
    </row>
    <row r="465" spans="4:23" x14ac:dyDescent="0.3">
      <c r="D465" s="5"/>
      <c r="E465" s="5"/>
      <c r="G465" s="5"/>
      <c r="H465" s="5"/>
      <c r="M465" s="5"/>
      <c r="N465" s="5"/>
      <c r="O465" s="5"/>
      <c r="P465" s="5"/>
      <c r="Q465" s="5"/>
      <c r="R465" s="5"/>
      <c r="S465" s="5"/>
      <c r="T465" s="5"/>
      <c r="U465" s="5"/>
      <c r="V465" s="5"/>
      <c r="W465" s="5"/>
    </row>
    <row r="466" spans="4:23" x14ac:dyDescent="0.3">
      <c r="D466" s="5"/>
      <c r="E466" s="5"/>
      <c r="G466" s="5"/>
      <c r="H466" s="5"/>
      <c r="M466" s="5"/>
      <c r="N466" s="5"/>
      <c r="O466" s="5"/>
      <c r="P466" s="5"/>
      <c r="Q466" s="5"/>
      <c r="R466" s="5"/>
      <c r="S466" s="5"/>
      <c r="T466" s="5"/>
      <c r="U466" s="5"/>
      <c r="V466" s="5"/>
      <c r="W466" s="5"/>
    </row>
    <row r="467" spans="4:23" x14ac:dyDescent="0.3">
      <c r="D467" s="5"/>
      <c r="E467" s="5"/>
      <c r="G467" s="5"/>
      <c r="H467" s="5"/>
      <c r="M467" s="5"/>
      <c r="N467" s="5"/>
      <c r="O467" s="5"/>
      <c r="P467" s="5"/>
      <c r="Q467" s="5"/>
      <c r="R467" s="5"/>
      <c r="S467" s="5"/>
      <c r="T467" s="5"/>
      <c r="U467" s="5"/>
      <c r="V467" s="5"/>
      <c r="W467" s="5"/>
    </row>
    <row r="468" spans="4:23" x14ac:dyDescent="0.3">
      <c r="D468" s="5"/>
      <c r="E468" s="5"/>
      <c r="G468" s="5"/>
      <c r="H468" s="5"/>
      <c r="M468" s="5"/>
      <c r="N468" s="5"/>
      <c r="O468" s="5"/>
      <c r="P468" s="5"/>
      <c r="Q468" s="5"/>
      <c r="R468" s="5"/>
      <c r="S468" s="5"/>
      <c r="T468" s="5"/>
      <c r="U468" s="5"/>
      <c r="V468" s="5"/>
      <c r="W468" s="5"/>
    </row>
    <row r="469" spans="4:23" x14ac:dyDescent="0.3">
      <c r="D469" s="5"/>
      <c r="E469" s="5"/>
      <c r="G469" s="5"/>
      <c r="H469" s="5"/>
      <c r="M469" s="5"/>
      <c r="N469" s="5"/>
      <c r="O469" s="5"/>
      <c r="P469" s="5"/>
      <c r="Q469" s="5"/>
      <c r="R469" s="5"/>
      <c r="S469" s="5"/>
      <c r="T469" s="5"/>
      <c r="U469" s="5"/>
      <c r="V469" s="5"/>
      <c r="W469" s="5"/>
    </row>
    <row r="470" spans="4:23" x14ac:dyDescent="0.3">
      <c r="D470" s="5"/>
      <c r="E470" s="5"/>
      <c r="G470" s="5"/>
      <c r="H470" s="5"/>
      <c r="M470" s="5"/>
      <c r="N470" s="5"/>
      <c r="O470" s="5"/>
      <c r="P470" s="5"/>
      <c r="Q470" s="5"/>
      <c r="R470" s="5"/>
      <c r="S470" s="5"/>
      <c r="T470" s="5"/>
      <c r="U470" s="5"/>
      <c r="V470" s="5"/>
      <c r="W470" s="5"/>
    </row>
    <row r="471" spans="4:23" x14ac:dyDescent="0.3">
      <c r="D471" s="5"/>
      <c r="E471" s="5"/>
      <c r="G471" s="5"/>
      <c r="H471" s="5"/>
      <c r="M471" s="5"/>
      <c r="N471" s="5"/>
      <c r="O471" s="5"/>
      <c r="P471" s="5"/>
      <c r="Q471" s="5"/>
      <c r="R471" s="5"/>
      <c r="S471" s="5"/>
      <c r="T471" s="5"/>
      <c r="U471" s="5"/>
      <c r="V471" s="5"/>
      <c r="W471" s="5"/>
    </row>
    <row r="472" spans="4:23" x14ac:dyDescent="0.3">
      <c r="D472" s="5"/>
      <c r="E472" s="5"/>
      <c r="G472" s="5"/>
      <c r="H472" s="5"/>
      <c r="M472" s="5"/>
      <c r="N472" s="5"/>
      <c r="O472" s="5"/>
      <c r="P472" s="5"/>
      <c r="Q472" s="5"/>
      <c r="R472" s="5"/>
      <c r="S472" s="5"/>
      <c r="T472" s="5"/>
      <c r="U472" s="5"/>
      <c r="V472" s="5"/>
      <c r="W472" s="5"/>
    </row>
    <row r="473" spans="4:23" x14ac:dyDescent="0.3">
      <c r="D473" s="5"/>
      <c r="E473" s="5"/>
      <c r="G473" s="5"/>
      <c r="H473" s="5"/>
      <c r="M473" s="5"/>
      <c r="N473" s="5"/>
      <c r="O473" s="5"/>
      <c r="P473" s="5"/>
      <c r="Q473" s="5"/>
      <c r="R473" s="5"/>
      <c r="S473" s="5"/>
      <c r="T473" s="5"/>
      <c r="U473" s="5"/>
      <c r="V473" s="5"/>
      <c r="W473" s="5"/>
    </row>
    <row r="474" spans="4:23" x14ac:dyDescent="0.3">
      <c r="D474" s="5"/>
      <c r="E474" s="5"/>
      <c r="G474" s="5"/>
      <c r="H474" s="5"/>
      <c r="M474" s="5"/>
      <c r="N474" s="5"/>
      <c r="O474" s="5"/>
      <c r="P474" s="5"/>
      <c r="Q474" s="5"/>
      <c r="R474" s="5"/>
      <c r="S474" s="5"/>
      <c r="T474" s="5"/>
      <c r="U474" s="5"/>
      <c r="V474" s="5"/>
      <c r="W474" s="5"/>
    </row>
    <row r="475" spans="4:23" x14ac:dyDescent="0.3">
      <c r="D475" s="5"/>
      <c r="E475" s="5"/>
      <c r="G475" s="5"/>
      <c r="H475" s="5"/>
      <c r="M475" s="5"/>
      <c r="N475" s="5"/>
      <c r="O475" s="5"/>
      <c r="P475" s="5"/>
      <c r="Q475" s="5"/>
      <c r="R475" s="5"/>
      <c r="S475" s="5"/>
      <c r="T475" s="5"/>
      <c r="U475" s="5"/>
      <c r="V475" s="5"/>
      <c r="W475" s="5"/>
    </row>
    <row r="476" spans="4:23" x14ac:dyDescent="0.3">
      <c r="D476" s="5"/>
      <c r="E476" s="5"/>
      <c r="G476" s="5"/>
      <c r="H476" s="5"/>
      <c r="M476" s="5"/>
      <c r="N476" s="5"/>
      <c r="O476" s="5"/>
      <c r="P476" s="5"/>
      <c r="Q476" s="5"/>
      <c r="R476" s="5"/>
      <c r="S476" s="5"/>
      <c r="T476" s="5"/>
      <c r="U476" s="5"/>
      <c r="V476" s="5"/>
      <c r="W476" s="5"/>
    </row>
    <row r="477" spans="4:23" x14ac:dyDescent="0.3">
      <c r="D477" s="5"/>
      <c r="E477" s="5"/>
      <c r="G477" s="5"/>
      <c r="H477" s="5"/>
      <c r="M477" s="5"/>
      <c r="N477" s="5"/>
      <c r="O477" s="5"/>
      <c r="P477" s="5"/>
      <c r="Q477" s="5"/>
      <c r="R477" s="5"/>
      <c r="S477" s="5"/>
      <c r="T477" s="5"/>
      <c r="U477" s="5"/>
      <c r="V477" s="5"/>
      <c r="W477" s="5"/>
    </row>
    <row r="478" spans="4:23" x14ac:dyDescent="0.3">
      <c r="D478" s="5"/>
      <c r="E478" s="5"/>
      <c r="G478" s="5"/>
      <c r="H478" s="5"/>
      <c r="M478" s="5"/>
      <c r="N478" s="5"/>
      <c r="O478" s="5"/>
      <c r="P478" s="5"/>
      <c r="Q478" s="5"/>
      <c r="R478" s="5"/>
      <c r="S478" s="5"/>
      <c r="T478" s="5"/>
      <c r="U478" s="5"/>
      <c r="V478" s="5"/>
      <c r="W478" s="5"/>
    </row>
    <row r="479" spans="4:23" x14ac:dyDescent="0.3">
      <c r="D479" s="5"/>
      <c r="E479" s="5"/>
      <c r="G479" s="5"/>
      <c r="H479" s="5"/>
      <c r="M479" s="5"/>
      <c r="N479" s="5"/>
      <c r="O479" s="5"/>
      <c r="P479" s="5"/>
      <c r="Q479" s="5"/>
      <c r="R479" s="5"/>
      <c r="S479" s="5"/>
      <c r="T479" s="5"/>
      <c r="U479" s="5"/>
      <c r="V479" s="5"/>
      <c r="W479" s="5"/>
    </row>
    <row r="480" spans="4:23" x14ac:dyDescent="0.3">
      <c r="D480" s="5"/>
      <c r="E480" s="5"/>
      <c r="G480" s="5"/>
      <c r="H480" s="5"/>
      <c r="M480" s="5"/>
      <c r="N480" s="5"/>
      <c r="O480" s="5"/>
      <c r="P480" s="5"/>
      <c r="Q480" s="5"/>
      <c r="R480" s="5"/>
      <c r="S480" s="5"/>
      <c r="T480" s="5"/>
      <c r="U480" s="5"/>
      <c r="V480" s="5"/>
      <c r="W480" s="5"/>
    </row>
    <row r="481" spans="4:23" x14ac:dyDescent="0.3">
      <c r="D481" s="5"/>
      <c r="E481" s="5"/>
      <c r="G481" s="5"/>
      <c r="H481" s="5"/>
      <c r="M481" s="5"/>
      <c r="N481" s="5"/>
      <c r="O481" s="5"/>
      <c r="P481" s="5"/>
      <c r="Q481" s="5"/>
      <c r="R481" s="5"/>
      <c r="S481" s="5"/>
      <c r="T481" s="5"/>
      <c r="U481" s="5"/>
      <c r="V481" s="5"/>
      <c r="W481" s="5"/>
    </row>
    <row r="482" spans="4:23" x14ac:dyDescent="0.3">
      <c r="D482" s="5"/>
      <c r="E482" s="5"/>
      <c r="G482" s="5"/>
      <c r="H482" s="5"/>
      <c r="M482" s="5"/>
      <c r="N482" s="5"/>
      <c r="O482" s="5"/>
      <c r="P482" s="5"/>
      <c r="Q482" s="5"/>
      <c r="R482" s="5"/>
      <c r="S482" s="5"/>
      <c r="T482" s="5"/>
      <c r="U482" s="5"/>
      <c r="V482" s="5"/>
      <c r="W482" s="5"/>
    </row>
    <row r="483" spans="4:23" x14ac:dyDescent="0.3">
      <c r="D483" s="5"/>
      <c r="E483" s="5"/>
      <c r="G483" s="5"/>
      <c r="H483" s="5"/>
      <c r="M483" s="5"/>
      <c r="N483" s="5"/>
      <c r="O483" s="5"/>
      <c r="P483" s="5"/>
      <c r="Q483" s="5"/>
      <c r="R483" s="5"/>
      <c r="S483" s="5"/>
      <c r="T483" s="5"/>
      <c r="U483" s="5"/>
      <c r="V483" s="5"/>
      <c r="W483" s="5"/>
    </row>
    <row r="484" spans="4:23" x14ac:dyDescent="0.3">
      <c r="D484" s="5"/>
      <c r="E484" s="5"/>
      <c r="G484" s="5"/>
      <c r="H484" s="5"/>
      <c r="M484" s="5"/>
      <c r="N484" s="5"/>
      <c r="O484" s="5"/>
      <c r="P484" s="5"/>
      <c r="Q484" s="5"/>
      <c r="R484" s="5"/>
      <c r="S484" s="5"/>
      <c r="T484" s="5"/>
      <c r="U484" s="5"/>
      <c r="V484" s="5"/>
      <c r="W484" s="5"/>
    </row>
    <row r="485" spans="4:23" x14ac:dyDescent="0.3">
      <c r="D485" s="5"/>
      <c r="E485" s="5"/>
      <c r="G485" s="5"/>
      <c r="H485" s="5"/>
      <c r="M485" s="5"/>
      <c r="N485" s="5"/>
      <c r="O485" s="5"/>
      <c r="P485" s="5"/>
      <c r="Q485" s="5"/>
      <c r="R485" s="5"/>
      <c r="S485" s="5"/>
      <c r="T485" s="5"/>
      <c r="U485" s="5"/>
      <c r="V485" s="5"/>
      <c r="W485" s="5"/>
    </row>
    <row r="486" spans="4:23" x14ac:dyDescent="0.3">
      <c r="D486" s="5"/>
      <c r="E486" s="5"/>
      <c r="G486" s="5"/>
      <c r="H486" s="5"/>
      <c r="M486" s="5"/>
      <c r="N486" s="5"/>
      <c r="O486" s="5"/>
      <c r="P486" s="5"/>
      <c r="Q486" s="5"/>
      <c r="R486" s="5"/>
      <c r="S486" s="5"/>
      <c r="T486" s="5"/>
      <c r="U486" s="5"/>
      <c r="V486" s="5"/>
      <c r="W486" s="5"/>
    </row>
    <row r="487" spans="4:23" x14ac:dyDescent="0.3">
      <c r="D487" s="5"/>
      <c r="E487" s="5"/>
      <c r="G487" s="5"/>
      <c r="H487" s="5"/>
      <c r="M487" s="5"/>
      <c r="N487" s="5"/>
      <c r="O487" s="5"/>
      <c r="P487" s="5"/>
      <c r="Q487" s="5"/>
      <c r="R487" s="5"/>
      <c r="S487" s="5"/>
      <c r="T487" s="5"/>
      <c r="U487" s="5"/>
      <c r="V487" s="5"/>
      <c r="W487" s="5"/>
    </row>
    <row r="488" spans="4:23" x14ac:dyDescent="0.3">
      <c r="D488" s="5"/>
      <c r="E488" s="5"/>
      <c r="G488" s="5"/>
      <c r="H488" s="5"/>
      <c r="M488" s="5"/>
      <c r="N488" s="5"/>
      <c r="O488" s="5"/>
      <c r="P488" s="5"/>
      <c r="Q488" s="5"/>
      <c r="R488" s="5"/>
      <c r="S488" s="5"/>
      <c r="T488" s="5"/>
      <c r="U488" s="5"/>
      <c r="V488" s="5"/>
      <c r="W488" s="5"/>
    </row>
    <row r="489" spans="4:23" x14ac:dyDescent="0.3">
      <c r="D489" s="5"/>
      <c r="E489" s="5"/>
      <c r="G489" s="5"/>
      <c r="H489" s="5"/>
      <c r="M489" s="5"/>
      <c r="N489" s="5"/>
      <c r="O489" s="5"/>
      <c r="P489" s="5"/>
      <c r="Q489" s="5"/>
      <c r="R489" s="5"/>
      <c r="S489" s="5"/>
      <c r="T489" s="5"/>
      <c r="U489" s="5"/>
      <c r="V489" s="5"/>
      <c r="W489" s="5"/>
    </row>
    <row r="490" spans="4:23" x14ac:dyDescent="0.3">
      <c r="D490" s="5"/>
      <c r="E490" s="5"/>
      <c r="G490" s="5"/>
      <c r="H490" s="5"/>
      <c r="M490" s="5"/>
      <c r="N490" s="5"/>
      <c r="O490" s="5"/>
      <c r="P490" s="5"/>
      <c r="Q490" s="5"/>
      <c r="R490" s="5"/>
      <c r="S490" s="5"/>
      <c r="T490" s="5"/>
      <c r="U490" s="5"/>
      <c r="V490" s="5"/>
      <c r="W490" s="5"/>
    </row>
    <row r="491" spans="4:23" x14ac:dyDescent="0.3">
      <c r="D491" s="5"/>
      <c r="E491" s="5"/>
      <c r="G491" s="5"/>
      <c r="H491" s="5"/>
      <c r="M491" s="5"/>
      <c r="N491" s="5"/>
      <c r="O491" s="5"/>
      <c r="P491" s="5"/>
      <c r="Q491" s="5"/>
      <c r="R491" s="5"/>
      <c r="S491" s="5"/>
      <c r="T491" s="5"/>
      <c r="U491" s="5"/>
      <c r="V491" s="5"/>
      <c r="W491" s="5"/>
    </row>
    <row r="492" spans="4:23" x14ac:dyDescent="0.3">
      <c r="D492" s="5"/>
      <c r="E492" s="5"/>
      <c r="G492" s="5"/>
      <c r="H492" s="5"/>
      <c r="M492" s="5"/>
      <c r="N492" s="5"/>
      <c r="O492" s="5"/>
      <c r="P492" s="5"/>
      <c r="Q492" s="5"/>
      <c r="R492" s="5"/>
      <c r="S492" s="5"/>
      <c r="T492" s="5"/>
      <c r="U492" s="5"/>
      <c r="V492" s="5"/>
      <c r="W492" s="5"/>
    </row>
    <row r="493" spans="4:23" x14ac:dyDescent="0.3">
      <c r="D493" s="5"/>
      <c r="E493" s="5"/>
      <c r="G493" s="5"/>
      <c r="H493" s="5"/>
      <c r="M493" s="5"/>
      <c r="N493" s="5"/>
      <c r="O493" s="5"/>
      <c r="P493" s="5"/>
      <c r="Q493" s="5"/>
      <c r="R493" s="5"/>
      <c r="S493" s="5"/>
      <c r="T493" s="5"/>
      <c r="U493" s="5"/>
      <c r="V493" s="5"/>
      <c r="W493" s="5"/>
    </row>
    <row r="494" spans="4:23" x14ac:dyDescent="0.3">
      <c r="D494" s="5"/>
      <c r="E494" s="5"/>
      <c r="G494" s="5"/>
      <c r="H494" s="5"/>
      <c r="M494" s="5"/>
      <c r="N494" s="5"/>
      <c r="O494" s="5"/>
      <c r="P494" s="5"/>
      <c r="Q494" s="5"/>
      <c r="R494" s="5"/>
      <c r="S494" s="5"/>
      <c r="T494" s="5"/>
      <c r="U494" s="5"/>
      <c r="V494" s="5"/>
      <c r="W494" s="5"/>
    </row>
    <row r="495" spans="4:23" x14ac:dyDescent="0.3">
      <c r="D495" s="5"/>
      <c r="E495" s="5"/>
      <c r="G495" s="5"/>
      <c r="H495" s="5"/>
      <c r="M495" s="5"/>
      <c r="N495" s="5"/>
      <c r="O495" s="5"/>
      <c r="P495" s="5"/>
      <c r="Q495" s="5"/>
      <c r="R495" s="5"/>
      <c r="S495" s="5"/>
      <c r="T495" s="5"/>
      <c r="U495" s="5"/>
      <c r="V495" s="5"/>
      <c r="W495" s="5"/>
    </row>
    <row r="496" spans="4:23" x14ac:dyDescent="0.3">
      <c r="D496" s="5"/>
      <c r="E496" s="5"/>
      <c r="G496" s="5"/>
      <c r="H496" s="5"/>
      <c r="M496" s="5"/>
      <c r="N496" s="5"/>
      <c r="O496" s="5"/>
      <c r="P496" s="5"/>
      <c r="Q496" s="5"/>
      <c r="R496" s="5"/>
      <c r="S496" s="5"/>
      <c r="T496" s="5"/>
      <c r="U496" s="5"/>
      <c r="V496" s="5"/>
      <c r="W496" s="5"/>
    </row>
    <row r="497" spans="4:23" x14ac:dyDescent="0.3">
      <c r="D497" s="5"/>
      <c r="E497" s="5"/>
      <c r="G497" s="5"/>
      <c r="H497" s="5"/>
      <c r="M497" s="5"/>
      <c r="N497" s="5"/>
      <c r="O497" s="5"/>
      <c r="P497" s="5"/>
      <c r="Q497" s="5"/>
      <c r="R497" s="5"/>
      <c r="S497" s="5"/>
      <c r="T497" s="5"/>
      <c r="U497" s="5"/>
      <c r="V497" s="5"/>
      <c r="W497" s="5"/>
    </row>
    <row r="498" spans="4:23" x14ac:dyDescent="0.3">
      <c r="D498" s="5"/>
      <c r="E498" s="5"/>
      <c r="G498" s="5"/>
      <c r="H498" s="5"/>
      <c r="M498" s="5"/>
      <c r="N498" s="5"/>
      <c r="O498" s="5"/>
      <c r="P498" s="5"/>
      <c r="Q498" s="5"/>
      <c r="R498" s="5"/>
      <c r="S498" s="5"/>
      <c r="T498" s="5"/>
      <c r="U498" s="5"/>
      <c r="V498" s="5"/>
      <c r="W498" s="5"/>
    </row>
    <row r="499" spans="4:23" x14ac:dyDescent="0.3">
      <c r="D499" s="5"/>
      <c r="E499" s="5"/>
      <c r="G499" s="5"/>
      <c r="H499" s="5"/>
      <c r="M499" s="5"/>
      <c r="N499" s="5"/>
      <c r="O499" s="5"/>
      <c r="P499" s="5"/>
      <c r="Q499" s="5"/>
      <c r="R499" s="5"/>
      <c r="S499" s="5"/>
      <c r="T499" s="5"/>
      <c r="U499" s="5"/>
      <c r="V499" s="5"/>
      <c r="W499" s="5"/>
    </row>
    <row r="500" spans="4:23" x14ac:dyDescent="0.3">
      <c r="D500" s="5"/>
      <c r="E500" s="5"/>
      <c r="G500" s="5"/>
      <c r="H500" s="5"/>
      <c r="M500" s="5"/>
      <c r="N500" s="5"/>
      <c r="O500" s="5"/>
      <c r="P500" s="5"/>
      <c r="Q500" s="5"/>
      <c r="R500" s="5"/>
      <c r="S500" s="5"/>
      <c r="T500" s="5"/>
      <c r="U500" s="5"/>
      <c r="V500" s="5"/>
      <c r="W500" s="5"/>
    </row>
    <row r="501" spans="4:23" x14ac:dyDescent="0.3">
      <c r="D501" s="5"/>
      <c r="E501" s="5"/>
      <c r="G501" s="5"/>
      <c r="H501" s="5"/>
      <c r="M501" s="5"/>
      <c r="N501" s="5"/>
      <c r="O501" s="5"/>
      <c r="P501" s="5"/>
      <c r="Q501" s="5"/>
      <c r="R501" s="5"/>
      <c r="S501" s="5"/>
      <c r="T501" s="5"/>
      <c r="U501" s="5"/>
      <c r="V501" s="5"/>
      <c r="W501" s="5"/>
    </row>
    <row r="502" spans="4:23" x14ac:dyDescent="0.3">
      <c r="D502" s="5"/>
      <c r="E502" s="5"/>
      <c r="G502" s="5"/>
      <c r="H502" s="5"/>
      <c r="M502" s="5"/>
      <c r="N502" s="5"/>
      <c r="O502" s="5"/>
      <c r="P502" s="5"/>
      <c r="Q502" s="5"/>
      <c r="R502" s="5"/>
      <c r="S502" s="5"/>
      <c r="T502" s="5"/>
      <c r="U502" s="5"/>
      <c r="V502" s="5"/>
      <c r="W502" s="5"/>
    </row>
    <row r="503" spans="4:23" x14ac:dyDescent="0.3">
      <c r="D503" s="5"/>
      <c r="E503" s="5"/>
      <c r="G503" s="5"/>
      <c r="H503" s="5"/>
      <c r="M503" s="5"/>
      <c r="N503" s="5"/>
      <c r="O503" s="5"/>
      <c r="P503" s="5"/>
      <c r="Q503" s="5"/>
      <c r="R503" s="5"/>
      <c r="S503" s="5"/>
      <c r="T503" s="5"/>
      <c r="U503" s="5"/>
      <c r="V503" s="5"/>
      <c r="W503" s="5"/>
    </row>
    <row r="504" spans="4:23" x14ac:dyDescent="0.3">
      <c r="D504" s="5"/>
      <c r="E504" s="5"/>
      <c r="G504" s="5"/>
      <c r="H504" s="5"/>
      <c r="M504" s="5"/>
      <c r="N504" s="5"/>
      <c r="O504" s="5"/>
      <c r="P504" s="5"/>
      <c r="Q504" s="5"/>
      <c r="R504" s="5"/>
      <c r="S504" s="5"/>
      <c r="T504" s="5"/>
      <c r="U504" s="5"/>
      <c r="V504" s="5"/>
      <c r="W504" s="5"/>
    </row>
    <row r="505" spans="4:23" x14ac:dyDescent="0.3">
      <c r="D505" s="5"/>
      <c r="E505" s="5"/>
      <c r="G505" s="5"/>
      <c r="H505" s="5"/>
      <c r="M505" s="5"/>
      <c r="N505" s="5"/>
      <c r="O505" s="5"/>
      <c r="P505" s="5"/>
      <c r="Q505" s="5"/>
      <c r="R505" s="5"/>
      <c r="S505" s="5"/>
      <c r="T505" s="5"/>
      <c r="U505" s="5"/>
      <c r="V505" s="5"/>
      <c r="W505" s="5"/>
    </row>
    <row r="506" spans="4:23" x14ac:dyDescent="0.3">
      <c r="D506" s="5"/>
      <c r="E506" s="5"/>
      <c r="G506" s="5"/>
      <c r="H506" s="5"/>
      <c r="M506" s="5"/>
      <c r="N506" s="5"/>
      <c r="O506" s="5"/>
      <c r="P506" s="5"/>
      <c r="Q506" s="5"/>
      <c r="R506" s="5"/>
      <c r="S506" s="5"/>
      <c r="T506" s="5"/>
      <c r="U506" s="5"/>
      <c r="V506" s="5"/>
      <c r="W506" s="5"/>
    </row>
    <row r="507" spans="4:23" x14ac:dyDescent="0.3">
      <c r="D507" s="5"/>
      <c r="E507" s="5"/>
      <c r="G507" s="5"/>
      <c r="H507" s="5"/>
      <c r="M507" s="5"/>
      <c r="N507" s="5"/>
      <c r="O507" s="5"/>
      <c r="P507" s="5"/>
      <c r="Q507" s="5"/>
      <c r="R507" s="5"/>
      <c r="S507" s="5"/>
      <c r="T507" s="5"/>
      <c r="U507" s="5"/>
      <c r="V507" s="5"/>
      <c r="W507" s="5"/>
    </row>
    <row r="508" spans="4:23" x14ac:dyDescent="0.3">
      <c r="D508" s="5"/>
      <c r="E508" s="5"/>
      <c r="G508" s="5"/>
      <c r="H508" s="5"/>
      <c r="M508" s="5"/>
      <c r="N508" s="5"/>
      <c r="O508" s="5"/>
      <c r="P508" s="5"/>
      <c r="Q508" s="5"/>
      <c r="R508" s="5"/>
      <c r="S508" s="5"/>
      <c r="T508" s="5"/>
      <c r="U508" s="5"/>
      <c r="V508" s="5"/>
      <c r="W508" s="5"/>
    </row>
    <row r="509" spans="4:23" x14ac:dyDescent="0.3">
      <c r="D509" s="5"/>
      <c r="E509" s="5"/>
      <c r="G509" s="5"/>
      <c r="H509" s="5"/>
      <c r="M509" s="5"/>
      <c r="N509" s="5"/>
      <c r="O509" s="5"/>
      <c r="P509" s="5"/>
      <c r="Q509" s="5"/>
      <c r="R509" s="5"/>
      <c r="S509" s="5"/>
      <c r="T509" s="5"/>
      <c r="U509" s="5"/>
      <c r="V509" s="5"/>
      <c r="W509" s="5"/>
    </row>
    <row r="510" spans="4:23" x14ac:dyDescent="0.3">
      <c r="D510" s="5"/>
      <c r="E510" s="5"/>
      <c r="G510" s="5"/>
      <c r="H510" s="5"/>
      <c r="M510" s="5"/>
      <c r="N510" s="5"/>
      <c r="O510" s="5"/>
      <c r="P510" s="5"/>
      <c r="Q510" s="5"/>
      <c r="R510" s="5"/>
      <c r="S510" s="5"/>
      <c r="T510" s="5"/>
      <c r="U510" s="5"/>
      <c r="V510" s="5"/>
      <c r="W510" s="5"/>
    </row>
    <row r="511" spans="4:23" x14ac:dyDescent="0.3">
      <c r="D511" s="5"/>
      <c r="E511" s="5"/>
      <c r="G511" s="5"/>
      <c r="H511" s="5"/>
      <c r="M511" s="5"/>
      <c r="N511" s="5"/>
      <c r="O511" s="5"/>
      <c r="P511" s="5"/>
      <c r="Q511" s="5"/>
      <c r="R511" s="5"/>
      <c r="S511" s="5"/>
      <c r="T511" s="5"/>
      <c r="U511" s="5"/>
      <c r="V511" s="5"/>
      <c r="W511" s="5"/>
    </row>
    <row r="512" spans="4:23" x14ac:dyDescent="0.3">
      <c r="D512" s="5"/>
      <c r="E512" s="5"/>
      <c r="G512" s="5"/>
      <c r="H512" s="5"/>
      <c r="M512" s="5"/>
      <c r="N512" s="5"/>
      <c r="O512" s="5"/>
      <c r="P512" s="5"/>
      <c r="Q512" s="5"/>
      <c r="R512" s="5"/>
      <c r="S512" s="5"/>
      <c r="T512" s="5"/>
      <c r="U512" s="5"/>
      <c r="V512" s="5"/>
      <c r="W512" s="5"/>
    </row>
    <row r="513" spans="4:23" x14ac:dyDescent="0.3">
      <c r="D513" s="5"/>
      <c r="E513" s="5"/>
      <c r="G513" s="5"/>
      <c r="H513" s="5"/>
      <c r="M513" s="5"/>
      <c r="N513" s="5"/>
      <c r="O513" s="5"/>
      <c r="P513" s="5"/>
      <c r="Q513" s="5"/>
      <c r="R513" s="5"/>
      <c r="S513" s="5"/>
      <c r="T513" s="5"/>
      <c r="U513" s="5"/>
      <c r="V513" s="5"/>
      <c r="W513" s="5"/>
    </row>
    <row r="514" spans="4:23" x14ac:dyDescent="0.3">
      <c r="D514" s="5"/>
      <c r="E514" s="5"/>
      <c r="G514" s="5"/>
      <c r="H514" s="5"/>
      <c r="M514" s="5"/>
      <c r="N514" s="5"/>
      <c r="O514" s="5"/>
      <c r="P514" s="5"/>
      <c r="Q514" s="5"/>
      <c r="R514" s="5"/>
      <c r="S514" s="5"/>
      <c r="T514" s="5"/>
      <c r="U514" s="5"/>
      <c r="V514" s="5"/>
      <c r="W514" s="5"/>
    </row>
    <row r="515" spans="4:23" x14ac:dyDescent="0.3">
      <c r="D515" s="5"/>
      <c r="E515" s="5"/>
      <c r="G515" s="5"/>
      <c r="H515" s="5"/>
      <c r="M515" s="5"/>
      <c r="N515" s="5"/>
      <c r="O515" s="5"/>
      <c r="P515" s="5"/>
      <c r="Q515" s="5"/>
      <c r="R515" s="5"/>
      <c r="S515" s="5"/>
      <c r="T515" s="5"/>
      <c r="U515" s="5"/>
      <c r="V515" s="5"/>
      <c r="W515" s="5"/>
    </row>
    <row r="516" spans="4:23" x14ac:dyDescent="0.3">
      <c r="D516" s="5"/>
      <c r="E516" s="5"/>
      <c r="G516" s="5"/>
      <c r="H516" s="5"/>
      <c r="M516" s="5"/>
      <c r="N516" s="5"/>
      <c r="O516" s="5"/>
      <c r="P516" s="5"/>
      <c r="Q516" s="5"/>
      <c r="R516" s="5"/>
      <c r="S516" s="5"/>
      <c r="T516" s="5"/>
      <c r="U516" s="5"/>
      <c r="V516" s="5"/>
      <c r="W516" s="5"/>
    </row>
    <row r="517" spans="4:23" x14ac:dyDescent="0.3">
      <c r="D517" s="5"/>
      <c r="E517" s="5"/>
      <c r="G517" s="5"/>
      <c r="H517" s="5"/>
      <c r="M517" s="5"/>
      <c r="N517" s="5"/>
      <c r="O517" s="5"/>
      <c r="P517" s="5"/>
      <c r="Q517" s="5"/>
      <c r="R517" s="5"/>
      <c r="S517" s="5"/>
      <c r="T517" s="5"/>
      <c r="U517" s="5"/>
      <c r="V517" s="5"/>
      <c r="W517" s="5"/>
    </row>
    <row r="518" spans="4:23" x14ac:dyDescent="0.3">
      <c r="D518" s="5"/>
      <c r="E518" s="5"/>
      <c r="G518" s="5"/>
      <c r="H518" s="5"/>
      <c r="M518" s="5"/>
      <c r="N518" s="5"/>
      <c r="O518" s="5"/>
      <c r="P518" s="5"/>
      <c r="Q518" s="5"/>
      <c r="R518" s="5"/>
      <c r="S518" s="5"/>
      <c r="T518" s="5"/>
      <c r="U518" s="5"/>
      <c r="V518" s="5"/>
      <c r="W518" s="5"/>
    </row>
    <row r="519" spans="4:23" x14ac:dyDescent="0.3">
      <c r="D519" s="5"/>
      <c r="E519" s="5"/>
      <c r="G519" s="5"/>
      <c r="H519" s="5"/>
      <c r="M519" s="5"/>
      <c r="N519" s="5"/>
      <c r="O519" s="5"/>
      <c r="P519" s="5"/>
      <c r="Q519" s="5"/>
      <c r="R519" s="5"/>
      <c r="S519" s="5"/>
      <c r="T519" s="5"/>
      <c r="U519" s="5"/>
      <c r="V519" s="5"/>
      <c r="W519" s="5"/>
    </row>
    <row r="520" spans="4:23" x14ac:dyDescent="0.3">
      <c r="D520" s="5"/>
      <c r="E520" s="5"/>
      <c r="G520" s="5"/>
      <c r="H520" s="5"/>
      <c r="M520" s="5"/>
      <c r="N520" s="5"/>
      <c r="O520" s="5"/>
      <c r="P520" s="5"/>
      <c r="Q520" s="5"/>
      <c r="R520" s="5"/>
      <c r="S520" s="5"/>
      <c r="T520" s="5"/>
      <c r="U520" s="5"/>
      <c r="V520" s="5"/>
      <c r="W520" s="5"/>
    </row>
    <row r="521" spans="4:23" x14ac:dyDescent="0.3">
      <c r="D521" s="5"/>
      <c r="E521" s="5"/>
      <c r="G521" s="5"/>
      <c r="H521" s="5"/>
      <c r="M521" s="5"/>
      <c r="N521" s="5"/>
      <c r="O521" s="5"/>
      <c r="P521" s="5"/>
      <c r="Q521" s="5"/>
      <c r="R521" s="5"/>
      <c r="S521" s="5"/>
      <c r="T521" s="5"/>
      <c r="U521" s="5"/>
      <c r="V521" s="5"/>
      <c r="W521" s="5"/>
    </row>
    <row r="522" spans="4:23" x14ac:dyDescent="0.3">
      <c r="D522" s="5"/>
      <c r="E522" s="5"/>
      <c r="G522" s="5"/>
      <c r="H522" s="5"/>
      <c r="M522" s="5"/>
      <c r="N522" s="5"/>
      <c r="O522" s="5"/>
      <c r="P522" s="5"/>
      <c r="Q522" s="5"/>
      <c r="R522" s="5"/>
      <c r="S522" s="5"/>
      <c r="T522" s="5"/>
      <c r="U522" s="5"/>
      <c r="V522" s="5"/>
      <c r="W522" s="5"/>
    </row>
    <row r="523" spans="4:23" x14ac:dyDescent="0.3">
      <c r="D523" s="5"/>
      <c r="E523" s="5"/>
      <c r="G523" s="5"/>
      <c r="H523" s="5"/>
      <c r="M523" s="5"/>
      <c r="N523" s="5"/>
      <c r="O523" s="5"/>
      <c r="P523" s="5"/>
      <c r="Q523" s="5"/>
      <c r="R523" s="5"/>
      <c r="S523" s="5"/>
      <c r="T523" s="5"/>
      <c r="U523" s="5"/>
      <c r="V523" s="5"/>
      <c r="W523" s="5"/>
    </row>
    <row r="524" spans="4:23" x14ac:dyDescent="0.3">
      <c r="D524" s="5"/>
      <c r="E524" s="5"/>
      <c r="G524" s="5"/>
      <c r="H524" s="5"/>
      <c r="M524" s="5"/>
      <c r="N524" s="5"/>
      <c r="O524" s="5"/>
      <c r="P524" s="5"/>
      <c r="Q524" s="5"/>
      <c r="R524" s="5"/>
      <c r="S524" s="5"/>
      <c r="T524" s="5"/>
      <c r="U524" s="5"/>
      <c r="V524" s="5"/>
      <c r="W524" s="5"/>
    </row>
    <row r="525" spans="4:23" x14ac:dyDescent="0.3">
      <c r="D525" s="5"/>
      <c r="E525" s="5"/>
      <c r="G525" s="5"/>
      <c r="H525" s="5"/>
      <c r="M525" s="5"/>
      <c r="N525" s="5"/>
      <c r="O525" s="5"/>
      <c r="P525" s="5"/>
      <c r="Q525" s="5"/>
      <c r="R525" s="5"/>
      <c r="S525" s="5"/>
      <c r="T525" s="5"/>
      <c r="U525" s="5"/>
      <c r="V525" s="5"/>
      <c r="W525" s="5"/>
    </row>
    <row r="526" spans="4:23" x14ac:dyDescent="0.3">
      <c r="D526" s="5"/>
      <c r="E526" s="5"/>
      <c r="G526" s="5"/>
      <c r="H526" s="5"/>
      <c r="M526" s="5"/>
      <c r="N526" s="5"/>
      <c r="O526" s="5"/>
      <c r="P526" s="5"/>
      <c r="Q526" s="5"/>
      <c r="R526" s="5"/>
      <c r="S526" s="5"/>
      <c r="T526" s="5"/>
      <c r="U526" s="5"/>
      <c r="V526" s="5"/>
      <c r="W526" s="5"/>
    </row>
    <row r="527" spans="4:23" x14ac:dyDescent="0.3">
      <c r="D527" s="5"/>
      <c r="E527" s="5"/>
      <c r="G527" s="5"/>
      <c r="H527" s="5"/>
      <c r="M527" s="5"/>
      <c r="N527" s="5"/>
      <c r="O527" s="5"/>
      <c r="P527" s="5"/>
      <c r="Q527" s="5"/>
      <c r="R527" s="5"/>
      <c r="S527" s="5"/>
      <c r="T527" s="5"/>
      <c r="U527" s="5"/>
      <c r="V527" s="5"/>
      <c r="W527" s="5"/>
    </row>
    <row r="528" spans="4:23" x14ac:dyDescent="0.3">
      <c r="D528" s="5"/>
      <c r="E528" s="5"/>
      <c r="G528" s="5"/>
      <c r="H528" s="5"/>
      <c r="M528" s="5"/>
      <c r="N528" s="5"/>
      <c r="O528" s="5"/>
      <c r="P528" s="5"/>
      <c r="Q528" s="5"/>
      <c r="R528" s="5"/>
      <c r="S528" s="5"/>
      <c r="T528" s="5"/>
      <c r="U528" s="5"/>
      <c r="V528" s="5"/>
      <c r="W528" s="5"/>
    </row>
    <row r="529" spans="4:23" x14ac:dyDescent="0.3">
      <c r="D529" s="5"/>
      <c r="E529" s="5"/>
      <c r="G529" s="5"/>
      <c r="H529" s="5"/>
      <c r="M529" s="5"/>
      <c r="N529" s="5"/>
      <c r="O529" s="5"/>
      <c r="P529" s="5"/>
      <c r="Q529" s="5"/>
      <c r="R529" s="5"/>
      <c r="S529" s="5"/>
      <c r="T529" s="5"/>
      <c r="U529" s="5"/>
      <c r="V529" s="5"/>
      <c r="W529" s="5"/>
    </row>
    <row r="530" spans="4:23" x14ac:dyDescent="0.3">
      <c r="D530" s="5"/>
      <c r="E530" s="5"/>
      <c r="G530" s="5"/>
      <c r="H530" s="5"/>
      <c r="M530" s="5"/>
      <c r="N530" s="5"/>
      <c r="O530" s="5"/>
      <c r="P530" s="5"/>
      <c r="Q530" s="5"/>
      <c r="R530" s="5"/>
      <c r="S530" s="5"/>
      <c r="T530" s="5"/>
      <c r="U530" s="5"/>
      <c r="V530" s="5"/>
      <c r="W530" s="5"/>
    </row>
    <row r="531" spans="4:23" x14ac:dyDescent="0.3">
      <c r="D531" s="5"/>
      <c r="E531" s="5"/>
      <c r="G531" s="5"/>
      <c r="H531" s="5"/>
      <c r="M531" s="5"/>
      <c r="N531" s="5"/>
      <c r="O531" s="5"/>
      <c r="P531" s="5"/>
      <c r="Q531" s="5"/>
      <c r="R531" s="5"/>
      <c r="S531" s="5"/>
      <c r="T531" s="5"/>
      <c r="U531" s="5"/>
      <c r="V531" s="5"/>
      <c r="W531" s="5"/>
    </row>
    <row r="532" spans="4:23" x14ac:dyDescent="0.3">
      <c r="D532" s="5"/>
      <c r="E532" s="5"/>
      <c r="G532" s="5"/>
      <c r="H532" s="5"/>
      <c r="M532" s="5"/>
      <c r="N532" s="5"/>
      <c r="O532" s="5"/>
      <c r="P532" s="5"/>
      <c r="Q532" s="5"/>
      <c r="R532" s="5"/>
      <c r="S532" s="5"/>
      <c r="T532" s="5"/>
      <c r="U532" s="5"/>
      <c r="V532" s="5"/>
      <c r="W532" s="5"/>
    </row>
    <row r="533" spans="4:23" x14ac:dyDescent="0.3">
      <c r="D533" s="5"/>
      <c r="E533" s="5"/>
      <c r="G533" s="5"/>
      <c r="H533" s="5"/>
      <c r="M533" s="5"/>
      <c r="N533" s="5"/>
      <c r="O533" s="5"/>
      <c r="P533" s="5"/>
      <c r="Q533" s="5"/>
      <c r="R533" s="5"/>
      <c r="S533" s="5"/>
      <c r="T533" s="5"/>
      <c r="U533" s="5"/>
      <c r="V533" s="5"/>
      <c r="W533" s="5"/>
    </row>
    <row r="534" spans="4:23" x14ac:dyDescent="0.3">
      <c r="D534" s="5"/>
      <c r="E534" s="5"/>
      <c r="G534" s="5"/>
      <c r="H534" s="5"/>
      <c r="M534" s="5"/>
      <c r="N534" s="5"/>
      <c r="O534" s="5"/>
      <c r="P534" s="5"/>
      <c r="Q534" s="5"/>
      <c r="R534" s="5"/>
      <c r="S534" s="5"/>
      <c r="T534" s="5"/>
      <c r="U534" s="5"/>
      <c r="V534" s="5"/>
      <c r="W534" s="5"/>
    </row>
    <row r="535" spans="4:23" x14ac:dyDescent="0.3">
      <c r="D535" s="5"/>
      <c r="E535" s="5"/>
      <c r="G535" s="5"/>
      <c r="H535" s="5"/>
      <c r="M535" s="5"/>
      <c r="N535" s="5"/>
      <c r="O535" s="5"/>
      <c r="P535" s="5"/>
      <c r="Q535" s="5"/>
      <c r="R535" s="5"/>
      <c r="S535" s="5"/>
      <c r="T535" s="5"/>
      <c r="U535" s="5"/>
      <c r="V535" s="5"/>
      <c r="W535" s="5"/>
    </row>
    <row r="536" spans="4:23" x14ac:dyDescent="0.3">
      <c r="D536" s="5"/>
      <c r="E536" s="5"/>
      <c r="G536" s="5"/>
      <c r="H536" s="5"/>
      <c r="M536" s="5"/>
      <c r="N536" s="5"/>
      <c r="O536" s="5"/>
      <c r="P536" s="5"/>
      <c r="Q536" s="5"/>
      <c r="R536" s="5"/>
      <c r="S536" s="5"/>
      <c r="T536" s="5"/>
      <c r="U536" s="5"/>
      <c r="V536" s="5"/>
      <c r="W536" s="5"/>
    </row>
    <row r="537" spans="4:23" x14ac:dyDescent="0.3">
      <c r="D537" s="5"/>
      <c r="E537" s="5"/>
      <c r="G537" s="5"/>
      <c r="H537" s="5"/>
      <c r="M537" s="5"/>
      <c r="N537" s="5"/>
      <c r="O537" s="5"/>
      <c r="P537" s="5"/>
      <c r="Q537" s="5"/>
      <c r="R537" s="5"/>
      <c r="S537" s="5"/>
      <c r="T537" s="5"/>
      <c r="U537" s="5"/>
      <c r="V537" s="5"/>
      <c r="W537" s="5"/>
    </row>
    <row r="538" spans="4:23" x14ac:dyDescent="0.3">
      <c r="D538" s="5"/>
      <c r="E538" s="5"/>
      <c r="G538" s="5"/>
      <c r="H538" s="5"/>
      <c r="M538" s="5"/>
      <c r="N538" s="5"/>
      <c r="O538" s="5"/>
      <c r="P538" s="5"/>
      <c r="Q538" s="5"/>
      <c r="R538" s="5"/>
      <c r="S538" s="5"/>
      <c r="T538" s="5"/>
      <c r="U538" s="5"/>
      <c r="V538" s="5"/>
      <c r="W538" s="5"/>
    </row>
    <row r="539" spans="4:23" x14ac:dyDescent="0.3">
      <c r="D539" s="5"/>
      <c r="E539" s="5"/>
      <c r="G539" s="5"/>
      <c r="H539" s="5"/>
      <c r="M539" s="5"/>
      <c r="N539" s="5"/>
      <c r="O539" s="5"/>
      <c r="P539" s="5"/>
      <c r="Q539" s="5"/>
      <c r="R539" s="5"/>
      <c r="S539" s="5"/>
      <c r="T539" s="5"/>
      <c r="U539" s="5"/>
      <c r="V539" s="5"/>
      <c r="W539" s="5"/>
    </row>
    <row r="540" spans="4:23" x14ac:dyDescent="0.3">
      <c r="D540" s="5"/>
      <c r="E540" s="5"/>
      <c r="G540" s="5"/>
      <c r="H540" s="5"/>
      <c r="M540" s="5"/>
      <c r="N540" s="5"/>
      <c r="O540" s="5"/>
      <c r="P540" s="5"/>
      <c r="Q540" s="5"/>
      <c r="R540" s="5"/>
      <c r="S540" s="5"/>
      <c r="T540" s="5"/>
      <c r="U540" s="5"/>
      <c r="V540" s="5"/>
      <c r="W540" s="5"/>
    </row>
    <row r="541" spans="4:23" x14ac:dyDescent="0.3">
      <c r="D541" s="5"/>
      <c r="E541" s="5"/>
      <c r="G541" s="5"/>
      <c r="H541" s="5"/>
      <c r="M541" s="5"/>
      <c r="N541" s="5"/>
      <c r="O541" s="5"/>
      <c r="P541" s="5"/>
      <c r="Q541" s="5"/>
      <c r="R541" s="5"/>
      <c r="S541" s="5"/>
      <c r="T541" s="5"/>
      <c r="U541" s="5"/>
      <c r="V541" s="5"/>
      <c r="W541" s="5"/>
    </row>
    <row r="542" spans="4:23" x14ac:dyDescent="0.3">
      <c r="D542" s="5"/>
      <c r="E542" s="5"/>
      <c r="G542" s="5"/>
      <c r="H542" s="5"/>
      <c r="M542" s="5"/>
      <c r="N542" s="5"/>
      <c r="O542" s="5"/>
      <c r="P542" s="5"/>
      <c r="Q542" s="5"/>
      <c r="R542" s="5"/>
      <c r="S542" s="5"/>
      <c r="T542" s="5"/>
      <c r="U542" s="5"/>
      <c r="V542" s="5"/>
      <c r="W542" s="5"/>
    </row>
    <row r="543" spans="4:23" x14ac:dyDescent="0.3">
      <c r="D543" s="5"/>
      <c r="E543" s="5"/>
      <c r="G543" s="5"/>
      <c r="H543" s="5"/>
      <c r="M543" s="5"/>
      <c r="N543" s="5"/>
      <c r="O543" s="5"/>
      <c r="P543" s="5"/>
      <c r="Q543" s="5"/>
      <c r="R543" s="5"/>
      <c r="S543" s="5"/>
      <c r="T543" s="5"/>
      <c r="U543" s="5"/>
      <c r="V543" s="5"/>
      <c r="W543" s="5"/>
    </row>
    <row r="544" spans="4:23" x14ac:dyDescent="0.3">
      <c r="H544" s="5"/>
      <c r="M544" s="5"/>
      <c r="N544" s="5"/>
      <c r="O544" s="5"/>
      <c r="P544" s="5"/>
      <c r="Q544" s="5"/>
      <c r="R544" s="5"/>
      <c r="S544" s="5"/>
      <c r="T544" s="5"/>
      <c r="U544" s="5"/>
      <c r="V544" s="5"/>
      <c r="W544" s="5"/>
    </row>
    <row r="545" spans="8:23" x14ac:dyDescent="0.3">
      <c r="H545" s="5"/>
      <c r="M545" s="5"/>
      <c r="N545" s="5"/>
      <c r="O545" s="5"/>
      <c r="P545" s="5"/>
      <c r="Q545" s="5"/>
      <c r="R545" s="5"/>
      <c r="S545" s="5"/>
      <c r="T545" s="5"/>
      <c r="U545" s="5"/>
      <c r="V545" s="5"/>
      <c r="W545" s="5"/>
    </row>
    <row r="546" spans="8:23" x14ac:dyDescent="0.3">
      <c r="H546" s="5"/>
      <c r="M546" s="5"/>
      <c r="N546" s="5"/>
      <c r="O546" s="5"/>
      <c r="P546" s="5"/>
      <c r="Q546" s="5"/>
      <c r="R546" s="5"/>
      <c r="S546" s="5"/>
      <c r="T546" s="5"/>
      <c r="U546" s="5"/>
      <c r="V546" s="5"/>
      <c r="W546" s="5"/>
    </row>
    <row r="547" spans="8:23" x14ac:dyDescent="0.3">
      <c r="H547" s="5"/>
      <c r="M547" s="5"/>
      <c r="N547" s="5"/>
      <c r="O547" s="5"/>
      <c r="P547" s="5"/>
      <c r="Q547" s="5"/>
      <c r="R547" s="5"/>
      <c r="S547" s="5"/>
      <c r="T547" s="5"/>
      <c r="U547" s="5"/>
      <c r="V547" s="5"/>
      <c r="W547" s="5"/>
    </row>
    <row r="548" spans="8:23" x14ac:dyDescent="0.3">
      <c r="H548" s="5"/>
      <c r="M548" s="5"/>
      <c r="N548" s="5"/>
      <c r="O548" s="5"/>
      <c r="P548" s="5"/>
      <c r="Q548" s="5"/>
      <c r="R548" s="5"/>
      <c r="S548" s="5"/>
      <c r="T548" s="5"/>
      <c r="U548" s="5"/>
      <c r="V548" s="5"/>
      <c r="W548" s="5"/>
    </row>
    <row r="549" spans="8:23" x14ac:dyDescent="0.3">
      <c r="M549" s="5"/>
      <c r="N549" s="5"/>
      <c r="O549" s="5"/>
      <c r="P549" s="5"/>
      <c r="Q549" s="5"/>
      <c r="R549" s="5"/>
      <c r="S549" s="5"/>
      <c r="T549" s="5"/>
      <c r="U549" s="5"/>
      <c r="V549" s="5"/>
      <c r="W549" s="5"/>
    </row>
    <row r="550" spans="8:23" x14ac:dyDescent="0.3">
      <c r="M550" s="5"/>
      <c r="N550" s="5"/>
      <c r="O550" s="5"/>
      <c r="P550" s="5"/>
      <c r="Q550" s="5"/>
      <c r="R550" s="5"/>
      <c r="S550" s="5"/>
      <c r="T550" s="5"/>
      <c r="U550" s="5"/>
      <c r="V550" s="5"/>
      <c r="W550" s="5"/>
    </row>
  </sheetData>
  <sheetProtection algorithmName="SHA-512" hashValue="GPcptYMOUrIGTkJiPO8ImiSHvpRUJ1+MkODlYMwnwWd0FedkBa6+YUN4q3aICAc/+mrivh0mmVRazKtRXH1Dhg==" saltValue="pNXYcw1QWYGO5BuoF9nhqw==" spinCount="100000" sheet="1" formatCells="0" formatColumns="0" formatRows="0" insertColumns="0" insertRows="0" insertHyperlinks="0" deleteColumns="0" deleteRows="0" sort="0" autoFilter="0" pivotTables="0"/>
  <mergeCells count="30">
    <mergeCell ref="D18:E18"/>
    <mergeCell ref="D2:K2"/>
    <mergeCell ref="G40:H40"/>
    <mergeCell ref="D28:E28"/>
    <mergeCell ref="G18:H18"/>
    <mergeCell ref="G11:H11"/>
    <mergeCell ref="G4:H4"/>
    <mergeCell ref="G28:H28"/>
    <mergeCell ref="J28:K28"/>
    <mergeCell ref="G37:H37"/>
    <mergeCell ref="I12:J12"/>
    <mergeCell ref="I13:J13"/>
    <mergeCell ref="I38:J38"/>
    <mergeCell ref="D26:E26"/>
    <mergeCell ref="I6:L6"/>
    <mergeCell ref="AB28:AC28"/>
    <mergeCell ref="AE28:AF28"/>
    <mergeCell ref="J18:K18"/>
    <mergeCell ref="M18:N18"/>
    <mergeCell ref="P18:Q18"/>
    <mergeCell ref="M28:N28"/>
    <mergeCell ref="P28:Q28"/>
    <mergeCell ref="S28:T28"/>
    <mergeCell ref="V28:W28"/>
    <mergeCell ref="Y28:Z28"/>
    <mergeCell ref="S18:T18"/>
    <mergeCell ref="V18:W18"/>
    <mergeCell ref="Y18:Z18"/>
    <mergeCell ref="AB18:AC18"/>
    <mergeCell ref="AE18:AF18"/>
  </mergeCells>
  <conditionalFormatting sqref="C18:Q25 S23:T25 S19:S22 V23:W25 V19:V22 Y23:Z25 Y19:Y22 AB23:AC25 AB19:AB22 AE23:AF25 AE19:AE22">
    <cfRule type="expression" dxfId="79" priority="167">
      <formula>$H$8=0</formula>
    </cfRule>
  </conditionalFormatting>
  <conditionalFormatting sqref="G18:Q25 S23:T25 S19:S22 V23:W25 V19:V22 Y23:Z25 Y19:Y22 AB23:AC25 AB19:AB22 AE23:AF25 AE19:AE22">
    <cfRule type="expression" dxfId="78" priority="166">
      <formula>$H$8=1</formula>
    </cfRule>
  </conditionalFormatting>
  <conditionalFormatting sqref="J18:Q25 S23:T25 S19:S22 V23:W25 V19:V22 Y23:Z25 Y19:Y22 AB23:AC25 AB19:AB22 AE23:AF25 AE19:AE22">
    <cfRule type="expression" dxfId="77" priority="165">
      <formula>$H$8=2</formula>
    </cfRule>
  </conditionalFormatting>
  <conditionalFormatting sqref="M18:Q25 S23:T25 S19:S22 V23:W25 V19:V22 Y23:Z25 Y19:Y22 AB23:AC25 AB19:AB22 AE23:AF25 AE19:AE22">
    <cfRule type="expression" dxfId="76" priority="164">
      <formula>$H$8=3</formula>
    </cfRule>
  </conditionalFormatting>
  <conditionalFormatting sqref="P18:Q25 S23:T25 S19:S22 V23:W25 V19:V22 Y23:Z25 Y19:Y22 AB23:AC25 AB19:AB22 AE23:AF25 AE19:AE22">
    <cfRule type="expression" dxfId="75" priority="163">
      <formula>$H$8=4</formula>
    </cfRule>
  </conditionalFormatting>
  <conditionalFormatting sqref="J28:AF35">
    <cfRule type="expression" dxfId="74" priority="153">
      <formula>$H$9=2</formula>
    </cfRule>
  </conditionalFormatting>
  <conditionalFormatting sqref="M28:AF35">
    <cfRule type="expression" dxfId="73" priority="160">
      <formula>$H$9=3</formula>
    </cfRule>
  </conditionalFormatting>
  <conditionalFormatting sqref="S28:AF35">
    <cfRule type="expression" dxfId="72" priority="158">
      <formula>$H$9=5</formula>
    </cfRule>
  </conditionalFormatting>
  <conditionalFormatting sqref="AB28:AF35">
    <cfRule type="expression" dxfId="71" priority="155">
      <formula>$H$9=8</formula>
    </cfRule>
  </conditionalFormatting>
  <conditionalFormatting sqref="AE28:AF35">
    <cfRule type="expression" dxfId="70" priority="154">
      <formula>$H$9=9</formula>
    </cfRule>
  </conditionalFormatting>
  <conditionalFormatting sqref="P28:AF35">
    <cfRule type="expression" dxfId="69" priority="159">
      <formula>$H$9=4</formula>
    </cfRule>
  </conditionalFormatting>
  <conditionalFormatting sqref="G28:AF35">
    <cfRule type="expression" dxfId="68" priority="161">
      <formula>$H$9=1</formula>
    </cfRule>
  </conditionalFormatting>
  <conditionalFormatting sqref="C28:AF35">
    <cfRule type="expression" dxfId="67" priority="162">
      <formula>$H$9=0</formula>
    </cfRule>
  </conditionalFormatting>
  <conditionalFormatting sqref="V28:AF35">
    <cfRule type="expression" dxfId="66" priority="157">
      <formula>$H$9=6</formula>
    </cfRule>
  </conditionalFormatting>
  <conditionalFormatting sqref="Y28:AF35">
    <cfRule type="expression" dxfId="65" priority="156">
      <formula>$H$9=7</formula>
    </cfRule>
  </conditionalFormatting>
  <conditionalFormatting sqref="S18:T18">
    <cfRule type="expression" dxfId="64" priority="118">
      <formula>$H$8=0</formula>
    </cfRule>
  </conditionalFormatting>
  <conditionalFormatting sqref="S18:T18">
    <cfRule type="expression" dxfId="63" priority="117">
      <formula>$H$8=1</formula>
    </cfRule>
  </conditionalFormatting>
  <conditionalFormatting sqref="S18:T18">
    <cfRule type="expression" dxfId="62" priority="116">
      <formula>$H$8=2</formula>
    </cfRule>
  </conditionalFormatting>
  <conditionalFormatting sqref="S18:T18">
    <cfRule type="expression" dxfId="61" priority="115">
      <formula>$H$8=3</formula>
    </cfRule>
  </conditionalFormatting>
  <conditionalFormatting sqref="S18:T18">
    <cfRule type="expression" dxfId="60" priority="114">
      <formula>$H$8=4</formula>
    </cfRule>
  </conditionalFormatting>
  <conditionalFormatting sqref="T19:T22">
    <cfRule type="expression" dxfId="59" priority="88">
      <formula>$H$8=0</formula>
    </cfRule>
  </conditionalFormatting>
  <conditionalFormatting sqref="T19:T22">
    <cfRule type="expression" dxfId="58" priority="87">
      <formula>$H$8=1</formula>
    </cfRule>
  </conditionalFormatting>
  <conditionalFormatting sqref="T19:T22">
    <cfRule type="expression" dxfId="57" priority="86">
      <formula>$H$8=2</formula>
    </cfRule>
  </conditionalFormatting>
  <conditionalFormatting sqref="T19:T22">
    <cfRule type="expression" dxfId="56" priority="85">
      <formula>$H$8=3</formula>
    </cfRule>
  </conditionalFormatting>
  <conditionalFormatting sqref="T19:T22">
    <cfRule type="expression" dxfId="55" priority="84">
      <formula>$H$8=4</formula>
    </cfRule>
  </conditionalFormatting>
  <conditionalFormatting sqref="S18:T25">
    <cfRule type="expression" dxfId="54" priority="63">
      <formula>$H$8=5</formula>
    </cfRule>
  </conditionalFormatting>
  <conditionalFormatting sqref="V18:W18">
    <cfRule type="expression" dxfId="53" priority="62">
      <formula>$H$8=0</formula>
    </cfRule>
  </conditionalFormatting>
  <conditionalFormatting sqref="V18:W18">
    <cfRule type="expression" dxfId="52" priority="61">
      <formula>$H$8=1</formula>
    </cfRule>
  </conditionalFormatting>
  <conditionalFormatting sqref="V18:W18">
    <cfRule type="expression" dxfId="51" priority="60">
      <formula>$H$8=2</formula>
    </cfRule>
  </conditionalFormatting>
  <conditionalFormatting sqref="V18:W18">
    <cfRule type="expression" dxfId="50" priority="59">
      <formula>$H$8=3</formula>
    </cfRule>
  </conditionalFormatting>
  <conditionalFormatting sqref="V18:W18">
    <cfRule type="expression" dxfId="49" priority="58">
      <formula>$H$8=4</formula>
    </cfRule>
  </conditionalFormatting>
  <conditionalFormatting sqref="W19:W22">
    <cfRule type="expression" dxfId="48" priority="57">
      <formula>$H$8=0</formula>
    </cfRule>
  </conditionalFormatting>
  <conditionalFormatting sqref="W19:W22">
    <cfRule type="expression" dxfId="47" priority="56">
      <formula>$H$8=1</formula>
    </cfRule>
  </conditionalFormatting>
  <conditionalFormatting sqref="W19:W22">
    <cfRule type="expression" dxfId="46" priority="55">
      <formula>$H$8=2</formula>
    </cfRule>
  </conditionalFormatting>
  <conditionalFormatting sqref="W19:W22">
    <cfRule type="expression" dxfId="45" priority="54">
      <formula>$H$8=3</formula>
    </cfRule>
  </conditionalFormatting>
  <conditionalFormatting sqref="W19:W22">
    <cfRule type="expression" dxfId="44" priority="53">
      <formula>$H$8=4</formula>
    </cfRule>
  </conditionalFormatting>
  <conditionalFormatting sqref="V18:W25">
    <cfRule type="expression" dxfId="43" priority="51">
      <formula>$H$8=6</formula>
    </cfRule>
    <cfRule type="expression" dxfId="42" priority="52">
      <formula>$H$8=5</formula>
    </cfRule>
  </conditionalFormatting>
  <conditionalFormatting sqref="Y18:Z18">
    <cfRule type="expression" dxfId="41" priority="43">
      <formula>$H$8=0</formula>
    </cfRule>
  </conditionalFormatting>
  <conditionalFormatting sqref="Y18:Z18">
    <cfRule type="expression" dxfId="40" priority="42">
      <formula>$H$8=1</formula>
    </cfRule>
  </conditionalFormatting>
  <conditionalFormatting sqref="Y18:Z18">
    <cfRule type="expression" dxfId="39" priority="41">
      <formula>$H$8=2</formula>
    </cfRule>
  </conditionalFormatting>
  <conditionalFormatting sqref="Y18:Z18">
    <cfRule type="expression" dxfId="38" priority="40">
      <formula>$H$8=3</formula>
    </cfRule>
  </conditionalFormatting>
  <conditionalFormatting sqref="Y18:Z18">
    <cfRule type="expression" dxfId="37" priority="39">
      <formula>$H$8=4</formula>
    </cfRule>
  </conditionalFormatting>
  <conditionalFormatting sqref="Z19:Z22">
    <cfRule type="expression" dxfId="36" priority="38">
      <formula>$H$8=0</formula>
    </cfRule>
  </conditionalFormatting>
  <conditionalFormatting sqref="Z19:Z22">
    <cfRule type="expression" dxfId="35" priority="37">
      <formula>$H$8=1</formula>
    </cfRule>
  </conditionalFormatting>
  <conditionalFormatting sqref="Z19:Z22">
    <cfRule type="expression" dxfId="34" priority="36">
      <formula>$H$8=2</formula>
    </cfRule>
  </conditionalFormatting>
  <conditionalFormatting sqref="Z19:Z22">
    <cfRule type="expression" dxfId="33" priority="35">
      <formula>$H$8=3</formula>
    </cfRule>
  </conditionalFormatting>
  <conditionalFormatting sqref="Z19:Z22">
    <cfRule type="expression" dxfId="32" priority="34">
      <formula>$H$8=4</formula>
    </cfRule>
  </conditionalFormatting>
  <conditionalFormatting sqref="Y18:Z25">
    <cfRule type="expression" dxfId="31" priority="31">
      <formula>$H$8=7</formula>
    </cfRule>
    <cfRule type="expression" dxfId="30" priority="32">
      <formula>$H$8=6</formula>
    </cfRule>
    <cfRule type="expression" dxfId="29" priority="33">
      <formula>$H$8=5</formula>
    </cfRule>
  </conditionalFormatting>
  <conditionalFormatting sqref="AB18:AC18">
    <cfRule type="expression" dxfId="28" priority="29">
      <formula>$H$8=0</formula>
    </cfRule>
  </conditionalFormatting>
  <conditionalFormatting sqref="AB18:AC18">
    <cfRule type="expression" dxfId="27" priority="28">
      <formula>$H$8=1</formula>
    </cfRule>
  </conditionalFormatting>
  <conditionalFormatting sqref="AB18:AC18">
    <cfRule type="expression" dxfId="26" priority="27">
      <formula>$H$8=2</formula>
    </cfRule>
  </conditionalFormatting>
  <conditionalFormatting sqref="AB18:AC18">
    <cfRule type="expression" dxfId="25" priority="26">
      <formula>$H$8=3</formula>
    </cfRule>
  </conditionalFormatting>
  <conditionalFormatting sqref="AB18:AC18">
    <cfRule type="expression" dxfId="24" priority="25">
      <formula>$H$8=4</formula>
    </cfRule>
  </conditionalFormatting>
  <conditionalFormatting sqref="AC19:AC22">
    <cfRule type="expression" dxfId="23" priority="24">
      <formula>$H$8=0</formula>
    </cfRule>
  </conditionalFormatting>
  <conditionalFormatting sqref="AC19:AC22">
    <cfRule type="expression" dxfId="22" priority="23">
      <formula>$H$8=1</formula>
    </cfRule>
  </conditionalFormatting>
  <conditionalFormatting sqref="AC19:AC22">
    <cfRule type="expression" dxfId="21" priority="22">
      <formula>$H$8=2</formula>
    </cfRule>
  </conditionalFormatting>
  <conditionalFormatting sqref="AC19:AC22">
    <cfRule type="expression" dxfId="20" priority="21">
      <formula>$H$8=3</formula>
    </cfRule>
  </conditionalFormatting>
  <conditionalFormatting sqref="AC19:AC22">
    <cfRule type="expression" dxfId="19" priority="20">
      <formula>$H$8=4</formula>
    </cfRule>
  </conditionalFormatting>
  <conditionalFormatting sqref="AB18:AC25">
    <cfRule type="expression" dxfId="18" priority="16">
      <formula>$H$8=8</formula>
    </cfRule>
    <cfRule type="expression" dxfId="17" priority="17">
      <formula>$H$8=7</formula>
    </cfRule>
    <cfRule type="expression" dxfId="16" priority="18">
      <formula>$H$8=6</formula>
    </cfRule>
    <cfRule type="expression" dxfId="15" priority="19">
      <formula>$H$8=5</formula>
    </cfRule>
  </conditionalFormatting>
  <conditionalFormatting sqref="AE18:AF18">
    <cfRule type="expression" dxfId="14" priority="15">
      <formula>$H$8=0</formula>
    </cfRule>
  </conditionalFormatting>
  <conditionalFormatting sqref="AE18:AF18">
    <cfRule type="expression" dxfId="13" priority="14">
      <formula>$H$8=1</formula>
    </cfRule>
  </conditionalFormatting>
  <conditionalFormatting sqref="AE18:AF18">
    <cfRule type="expression" dxfId="12" priority="13">
      <formula>$H$8=2</formula>
    </cfRule>
  </conditionalFormatting>
  <conditionalFormatting sqref="AE18:AF18">
    <cfRule type="expression" dxfId="11" priority="12">
      <formula>$H$8=3</formula>
    </cfRule>
  </conditionalFormatting>
  <conditionalFormatting sqref="AE18:AF18">
    <cfRule type="expression" dxfId="10" priority="11">
      <formula>$H$8=4</formula>
    </cfRule>
  </conditionalFormatting>
  <conditionalFormatting sqref="AF19:AF22">
    <cfRule type="expression" dxfId="9" priority="10">
      <formula>$H$8=0</formula>
    </cfRule>
  </conditionalFormatting>
  <conditionalFormatting sqref="AF19:AF22">
    <cfRule type="expression" dxfId="8" priority="9">
      <formula>$H$8=1</formula>
    </cfRule>
  </conditionalFormatting>
  <conditionalFormatting sqref="AF19:AF22">
    <cfRule type="expression" dxfId="7" priority="8">
      <formula>$H$8=2</formula>
    </cfRule>
  </conditionalFormatting>
  <conditionalFormatting sqref="AF19:AF22">
    <cfRule type="expression" dxfId="6" priority="7">
      <formula>$H$8=3</formula>
    </cfRule>
  </conditionalFormatting>
  <conditionalFormatting sqref="AF19:AF22">
    <cfRule type="expression" dxfId="5" priority="6">
      <formula>$H$8=4</formula>
    </cfRule>
  </conditionalFormatting>
  <conditionalFormatting sqref="AE18:AF25">
    <cfRule type="expression" dxfId="4" priority="1">
      <formula>$H$8=9</formula>
    </cfRule>
    <cfRule type="expression" dxfId="3" priority="2">
      <formula>$H$8=8</formula>
    </cfRule>
    <cfRule type="expression" dxfId="2" priority="3">
      <formula>$H$8=7</formula>
    </cfRule>
    <cfRule type="expression" dxfId="1" priority="4">
      <formula>$H$8=6</formula>
    </cfRule>
    <cfRule type="expression" dxfId="0" priority="5">
      <formula>$H$8=5</formula>
    </cfRule>
  </conditionalFormatting>
  <dataValidations count="6">
    <dataValidation type="list" allowBlank="1" showInputMessage="1" showErrorMessage="1" sqref="H5">
      <formula1>"Plus de 65 ans, Moins de 65 ans et non déclaré inapte au travail, Plus de 60 ans et déclaré inapte au travail"</formula1>
    </dataValidation>
    <dataValidation type="list" allowBlank="1" showInputMessage="1" showErrorMessage="1" sqref="H10">
      <formula1>"Paris,Autre"</formula1>
    </dataValidation>
    <dataValidation type="whole" allowBlank="1" showInputMessage="1" showErrorMessage="1" sqref="H22 Q22 E17:F17 D40:F40 E22:F22 E32 H32 K32 N32 Q32 T32 W32 Z32 AC32 AF32 K22 N22 H8:H9 T22 W22 Z22 AC22 AF22">
      <formula1>0</formula1>
      <formula2>10</formula2>
    </dataValidation>
    <dataValidation type="list" allowBlank="1" showInputMessage="1" showErrorMessage="1" sqref="H19 E19:F19 E29 H29 K29 N29 Q29 T29 W29 Z29 AC29 AF29 K19 N19 Q19 T19 W19 Z19 AC19 AF19">
      <formula1>"Oui,Non"</formula1>
    </dataValidation>
    <dataValidation type="list" allowBlank="1" showInputMessage="1" showErrorMessage="1" sqref="H6">
      <formula1>"OUI,NON"</formula1>
    </dataValidation>
    <dataValidation type="list" allowBlank="1" showInputMessage="1" showErrorMessage="1" sqref="H7">
      <formula1>"Marié(e) ou pacsé(e), Célibataire ou divorcé(e) , Veuf/Veuve"</formula1>
    </dataValidation>
  </dataValidations>
  <hyperlinks>
    <hyperlink ref="I12" location="Feuil3!A1" tooltip="1" display="Pour plus d'informations cliquez ici"/>
    <hyperlink ref="I12:J12" location="'réponse (1)'!A1" tooltip="La personne bénéficiant de l'ASH doit reverser 90 % de ses revenus (allocation logement comprise) pour financer les frais d’hébergement de l’établissement. Les 10 % restants sont laissés à sa disposition. Cette somme ne peut pas être inférieure à 120,10 €" display="Pour plus d'informations cliquez ici (1)"/>
    <hyperlink ref="I13:J13" location="'réponse (2)'!A1" tooltip="(2) S’il reste à domicile, le conjoint de la personne âgée qui va entrer en établissement est tenu de participer aux frais d’hébergement au titre de l’obligation alimentaire en fonction de ses ressources. " display="Pour plus d'informations, cliquez ici (2)"/>
    <hyperlink ref="I38:J38" location="'réponse (4)'!A1" tooltip="(4) Le tarif journalier et le montant du tarif « GIR 5-6 » peuvent être communiqués directement par l’établissement d’accueil ou bien trouvés sur le site : https://www.pour-les-personnes-agees.gouv.fr " display="Pour plus d'informations cliquez ici (4)"/>
    <hyperlink ref="D26" location="Feuil3!A1" display="Pour plus d'informations cliquez ici (3)"/>
    <hyperlink ref="D26:E26" location="'réponse (3)'!A1" tooltip="(3) En tenant  compte du nombre d’enfants à votre charges ainsi que des pensions déjà reversées, nous calculons des charges forfaitaires qui sont déduites de vos revenus déclarés. Un pourcentage de participation aux frais d’hébergement de la personne âgée" display="Pour plus d'informations cliquez ici (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zoomScaleNormal="100" workbookViewId="0">
      <selection activeCell="A7" sqref="A7"/>
    </sheetView>
  </sheetViews>
  <sheetFormatPr baseColWidth="10" defaultRowHeight="14.4" x14ac:dyDescent="0.3"/>
  <cols>
    <col min="1" max="2" width="11.44140625" style="2"/>
    <col min="3" max="3" width="13.5546875" style="4" customWidth="1"/>
    <col min="4" max="4" width="13.44140625" style="3" customWidth="1"/>
    <col min="7" max="8" width="11.44140625" style="2"/>
    <col min="9" max="9" width="13.5546875" style="4" customWidth="1"/>
    <col min="10" max="10" width="15.33203125" style="2" customWidth="1"/>
  </cols>
  <sheetData>
    <row r="1" spans="1:10" ht="57.6" x14ac:dyDescent="0.3">
      <c r="A1" s="117" t="s">
        <v>0</v>
      </c>
      <c r="B1" s="118"/>
      <c r="C1" s="77" t="s">
        <v>3</v>
      </c>
      <c r="D1" s="77" t="s">
        <v>1</v>
      </c>
      <c r="E1" s="78"/>
      <c r="F1" s="78"/>
      <c r="G1" s="117" t="s">
        <v>0</v>
      </c>
      <c r="H1" s="118"/>
      <c r="I1" s="77" t="s">
        <v>4</v>
      </c>
      <c r="J1" s="77" t="s">
        <v>2</v>
      </c>
    </row>
    <row r="2" spans="1:10" x14ac:dyDescent="0.3">
      <c r="A2" s="72">
        <v>0</v>
      </c>
      <c r="B2" s="72">
        <v>1378.9</v>
      </c>
      <c r="C2" s="72">
        <f t="shared" ref="C2" si="0">(A2+B2)/2*D2</f>
        <v>0</v>
      </c>
      <c r="D2" s="72">
        <v>0</v>
      </c>
      <c r="G2" s="72">
        <v>0</v>
      </c>
      <c r="H2" s="72">
        <v>1378.9</v>
      </c>
      <c r="I2" s="72">
        <f t="shared" ref="I2" si="1">(G2+H2)/2*J2</f>
        <v>0</v>
      </c>
      <c r="J2" s="72">
        <v>0</v>
      </c>
    </row>
    <row r="3" spans="1:10" x14ac:dyDescent="0.3">
      <c r="A3" s="73">
        <f>350*3.94</f>
        <v>1379</v>
      </c>
      <c r="B3" s="73">
        <f>A3+152.45</f>
        <v>1531.45</v>
      </c>
      <c r="C3" s="73">
        <f>(A3+B3)/2*D3</f>
        <v>72.761250000000004</v>
      </c>
      <c r="D3" s="74">
        <v>0.05</v>
      </c>
      <c r="G3" s="73">
        <f>350*3.94</f>
        <v>1379</v>
      </c>
      <c r="H3" s="73">
        <f>G3+152.45</f>
        <v>1531.45</v>
      </c>
      <c r="I3" s="75">
        <f t="shared" ref="I3:I34" si="2">(A3+B3)/2*J3</f>
        <v>36.380625000000002</v>
      </c>
      <c r="J3" s="76">
        <f t="shared" ref="J3:J34" si="3">D3/2</f>
        <v>2.5000000000000001E-2</v>
      </c>
    </row>
    <row r="4" spans="1:10" x14ac:dyDescent="0.3">
      <c r="A4" s="73">
        <f>B3+0.15</f>
        <v>1531.6000000000001</v>
      </c>
      <c r="B4" s="73">
        <f>A4+152.45</f>
        <v>1684.0500000000002</v>
      </c>
      <c r="C4" s="73">
        <f t="shared" ref="C4:C65" si="4">(A4+B4)/2*D4</f>
        <v>88.430375000000012</v>
      </c>
      <c r="D4" s="74">
        <f>D3+0.005</f>
        <v>5.5E-2</v>
      </c>
      <c r="G4" s="73">
        <f>H3+0.15</f>
        <v>1531.6000000000001</v>
      </c>
      <c r="H4" s="73">
        <f>G4+152.45</f>
        <v>1684.0500000000002</v>
      </c>
      <c r="I4" s="75">
        <f t="shared" si="2"/>
        <v>44.215187500000006</v>
      </c>
      <c r="J4" s="76">
        <f t="shared" si="3"/>
        <v>2.75E-2</v>
      </c>
    </row>
    <row r="5" spans="1:10" x14ac:dyDescent="0.3">
      <c r="A5" s="73">
        <f>B4+0.15</f>
        <v>1684.2000000000003</v>
      </c>
      <c r="B5" s="73">
        <f>A5+152.45</f>
        <v>1836.6500000000003</v>
      </c>
      <c r="C5" s="73">
        <f t="shared" si="4"/>
        <v>105.6255</v>
      </c>
      <c r="D5" s="74">
        <f t="shared" ref="D5:D65" si="5">D4+0.005</f>
        <v>0.06</v>
      </c>
      <c r="G5" s="73">
        <f>H4+0.15</f>
        <v>1684.2000000000003</v>
      </c>
      <c r="H5" s="73">
        <f>G5+152.45</f>
        <v>1836.6500000000003</v>
      </c>
      <c r="I5" s="75">
        <f t="shared" si="2"/>
        <v>52.812750000000001</v>
      </c>
      <c r="J5" s="76">
        <f t="shared" si="3"/>
        <v>0.03</v>
      </c>
    </row>
    <row r="6" spans="1:10" x14ac:dyDescent="0.3">
      <c r="A6" s="73">
        <f t="shared" ref="A6:A65" si="6">B5+0.15</f>
        <v>1836.8000000000004</v>
      </c>
      <c r="B6" s="73">
        <f t="shared" ref="B6:B65" si="7">A6+152.45</f>
        <v>1989.2500000000005</v>
      </c>
      <c r="C6" s="73">
        <f t="shared" si="4"/>
        <v>124.34662500000005</v>
      </c>
      <c r="D6" s="74">
        <f t="shared" si="5"/>
        <v>6.5000000000000002E-2</v>
      </c>
      <c r="G6" s="73">
        <f t="shared" ref="G6:G65" si="8">H5+0.15</f>
        <v>1836.8000000000004</v>
      </c>
      <c r="H6" s="73">
        <f t="shared" ref="H6:H65" si="9">G6+152.45</f>
        <v>1989.2500000000005</v>
      </c>
      <c r="I6" s="75">
        <f t="shared" si="2"/>
        <v>62.173312500000023</v>
      </c>
      <c r="J6" s="76">
        <f t="shared" si="3"/>
        <v>3.2500000000000001E-2</v>
      </c>
    </row>
    <row r="7" spans="1:10" x14ac:dyDescent="0.3">
      <c r="A7" s="73">
        <f t="shared" si="6"/>
        <v>1989.4000000000005</v>
      </c>
      <c r="B7" s="73">
        <f t="shared" si="7"/>
        <v>2141.8500000000004</v>
      </c>
      <c r="C7" s="73">
        <f t="shared" si="4"/>
        <v>144.59375000000006</v>
      </c>
      <c r="D7" s="74">
        <f t="shared" si="5"/>
        <v>7.0000000000000007E-2</v>
      </c>
      <c r="G7" s="73">
        <f t="shared" si="8"/>
        <v>1989.4000000000005</v>
      </c>
      <c r="H7" s="73">
        <f t="shared" si="9"/>
        <v>2141.8500000000004</v>
      </c>
      <c r="I7" s="75">
        <f t="shared" si="2"/>
        <v>72.296875000000028</v>
      </c>
      <c r="J7" s="76">
        <f t="shared" si="3"/>
        <v>3.5000000000000003E-2</v>
      </c>
    </row>
    <row r="8" spans="1:10" x14ac:dyDescent="0.3">
      <c r="A8" s="73">
        <f t="shared" si="6"/>
        <v>2142.0000000000005</v>
      </c>
      <c r="B8" s="73">
        <f t="shared" si="7"/>
        <v>2294.4500000000003</v>
      </c>
      <c r="C8" s="73">
        <f t="shared" si="4"/>
        <v>166.36687500000005</v>
      </c>
      <c r="D8" s="74">
        <f t="shared" si="5"/>
        <v>7.5000000000000011E-2</v>
      </c>
      <c r="G8" s="73">
        <f t="shared" si="8"/>
        <v>2142.0000000000005</v>
      </c>
      <c r="H8" s="73">
        <f t="shared" si="9"/>
        <v>2294.4500000000003</v>
      </c>
      <c r="I8" s="75">
        <f t="shared" si="2"/>
        <v>83.183437500000025</v>
      </c>
      <c r="J8" s="76">
        <f t="shared" si="3"/>
        <v>3.7500000000000006E-2</v>
      </c>
    </row>
    <row r="9" spans="1:10" x14ac:dyDescent="0.3">
      <c r="A9" s="73">
        <f t="shared" si="6"/>
        <v>2294.6000000000004</v>
      </c>
      <c r="B9" s="73">
        <f t="shared" si="7"/>
        <v>2447.0500000000002</v>
      </c>
      <c r="C9" s="73">
        <f t="shared" si="4"/>
        <v>189.66600000000005</v>
      </c>
      <c r="D9" s="74">
        <f t="shared" si="5"/>
        <v>8.0000000000000016E-2</v>
      </c>
      <c r="G9" s="73">
        <f t="shared" si="8"/>
        <v>2294.6000000000004</v>
      </c>
      <c r="H9" s="73">
        <f t="shared" si="9"/>
        <v>2447.0500000000002</v>
      </c>
      <c r="I9" s="75">
        <f t="shared" si="2"/>
        <v>94.833000000000027</v>
      </c>
      <c r="J9" s="76">
        <f t="shared" si="3"/>
        <v>4.0000000000000008E-2</v>
      </c>
    </row>
    <row r="10" spans="1:10" x14ac:dyDescent="0.3">
      <c r="A10" s="73">
        <f t="shared" si="6"/>
        <v>2447.2000000000003</v>
      </c>
      <c r="B10" s="73">
        <f t="shared" si="7"/>
        <v>2599.65</v>
      </c>
      <c r="C10" s="73">
        <f t="shared" si="4"/>
        <v>214.49112500000007</v>
      </c>
      <c r="D10" s="74">
        <f t="shared" si="5"/>
        <v>8.500000000000002E-2</v>
      </c>
      <c r="G10" s="73">
        <f t="shared" si="8"/>
        <v>2447.2000000000003</v>
      </c>
      <c r="H10" s="73">
        <f t="shared" si="9"/>
        <v>2599.65</v>
      </c>
      <c r="I10" s="75">
        <f t="shared" si="2"/>
        <v>107.24556250000003</v>
      </c>
      <c r="J10" s="76">
        <f t="shared" si="3"/>
        <v>4.250000000000001E-2</v>
      </c>
    </row>
    <row r="11" spans="1:10" x14ac:dyDescent="0.3">
      <c r="A11" s="73">
        <f t="shared" si="6"/>
        <v>2599.8000000000002</v>
      </c>
      <c r="B11" s="73">
        <f t="shared" si="7"/>
        <v>2752.25</v>
      </c>
      <c r="C11" s="73">
        <f t="shared" si="4"/>
        <v>240.84225000000006</v>
      </c>
      <c r="D11" s="74">
        <f t="shared" si="5"/>
        <v>9.0000000000000024E-2</v>
      </c>
      <c r="G11" s="73">
        <f t="shared" si="8"/>
        <v>2599.8000000000002</v>
      </c>
      <c r="H11" s="73">
        <f t="shared" si="9"/>
        <v>2752.25</v>
      </c>
      <c r="I11" s="75">
        <f t="shared" si="2"/>
        <v>120.42112500000003</v>
      </c>
      <c r="J11" s="76">
        <f t="shared" si="3"/>
        <v>4.5000000000000012E-2</v>
      </c>
    </row>
    <row r="12" spans="1:10" x14ac:dyDescent="0.3">
      <c r="A12" s="73">
        <f t="shared" si="6"/>
        <v>2752.4</v>
      </c>
      <c r="B12" s="73">
        <f t="shared" si="7"/>
        <v>2904.85</v>
      </c>
      <c r="C12" s="73">
        <f t="shared" si="4"/>
        <v>268.71937500000007</v>
      </c>
      <c r="D12" s="74">
        <f t="shared" si="5"/>
        <v>9.5000000000000029E-2</v>
      </c>
      <c r="G12" s="73">
        <f t="shared" si="8"/>
        <v>2752.4</v>
      </c>
      <c r="H12" s="73">
        <f t="shared" si="9"/>
        <v>2904.85</v>
      </c>
      <c r="I12" s="75">
        <f t="shared" si="2"/>
        <v>134.35968750000004</v>
      </c>
      <c r="J12" s="76">
        <f t="shared" si="3"/>
        <v>4.7500000000000014E-2</v>
      </c>
    </row>
    <row r="13" spans="1:10" x14ac:dyDescent="0.3">
      <c r="A13" s="73">
        <f t="shared" si="6"/>
        <v>2905</v>
      </c>
      <c r="B13" s="73">
        <f t="shared" si="7"/>
        <v>3057.45</v>
      </c>
      <c r="C13" s="73">
        <f t="shared" si="4"/>
        <v>298.12250000000012</v>
      </c>
      <c r="D13" s="74">
        <f t="shared" si="5"/>
        <v>0.10000000000000003</v>
      </c>
      <c r="G13" s="73">
        <f t="shared" si="8"/>
        <v>2905</v>
      </c>
      <c r="H13" s="73">
        <f t="shared" si="9"/>
        <v>3057.45</v>
      </c>
      <c r="I13" s="75">
        <f t="shared" si="2"/>
        <v>149.06125000000006</v>
      </c>
      <c r="J13" s="76">
        <f t="shared" si="3"/>
        <v>5.0000000000000017E-2</v>
      </c>
    </row>
    <row r="14" spans="1:10" x14ac:dyDescent="0.3">
      <c r="A14" s="73">
        <f t="shared" si="6"/>
        <v>3057.6</v>
      </c>
      <c r="B14" s="73">
        <f t="shared" si="7"/>
        <v>3210.0499999999997</v>
      </c>
      <c r="C14" s="73">
        <f t="shared" si="4"/>
        <v>329.05162500000012</v>
      </c>
      <c r="D14" s="74">
        <f t="shared" si="5"/>
        <v>0.10500000000000004</v>
      </c>
      <c r="G14" s="73">
        <f t="shared" si="8"/>
        <v>3057.6</v>
      </c>
      <c r="H14" s="73">
        <f t="shared" si="9"/>
        <v>3210.0499999999997</v>
      </c>
      <c r="I14" s="75">
        <f t="shared" si="2"/>
        <v>164.52581250000006</v>
      </c>
      <c r="J14" s="76">
        <f t="shared" si="3"/>
        <v>5.2500000000000019E-2</v>
      </c>
    </row>
    <row r="15" spans="1:10" x14ac:dyDescent="0.3">
      <c r="A15" s="73">
        <f t="shared" si="6"/>
        <v>3210.2</v>
      </c>
      <c r="B15" s="73">
        <f t="shared" si="7"/>
        <v>3362.6499999999996</v>
      </c>
      <c r="C15" s="73">
        <f t="shared" si="4"/>
        <v>361.50675000000012</v>
      </c>
      <c r="D15" s="74">
        <f t="shared" si="5"/>
        <v>0.11000000000000004</v>
      </c>
      <c r="G15" s="73">
        <f t="shared" si="8"/>
        <v>3210.2</v>
      </c>
      <c r="H15" s="73">
        <f t="shared" si="9"/>
        <v>3362.6499999999996</v>
      </c>
      <c r="I15" s="75">
        <f t="shared" si="2"/>
        <v>180.75337500000006</v>
      </c>
      <c r="J15" s="76">
        <f t="shared" si="3"/>
        <v>5.5000000000000021E-2</v>
      </c>
    </row>
    <row r="16" spans="1:10" x14ac:dyDescent="0.3">
      <c r="A16" s="73">
        <f t="shared" si="6"/>
        <v>3362.7999999999997</v>
      </c>
      <c r="B16" s="73">
        <f t="shared" si="7"/>
        <v>3515.2499999999995</v>
      </c>
      <c r="C16" s="73">
        <f t="shared" si="4"/>
        <v>395.48787500000014</v>
      </c>
      <c r="D16" s="74">
        <f t="shared" si="5"/>
        <v>0.11500000000000005</v>
      </c>
      <c r="G16" s="73">
        <f t="shared" si="8"/>
        <v>3362.7999999999997</v>
      </c>
      <c r="H16" s="73">
        <f t="shared" si="9"/>
        <v>3515.2499999999995</v>
      </c>
      <c r="I16" s="75">
        <f t="shared" si="2"/>
        <v>197.74393750000007</v>
      </c>
      <c r="J16" s="76">
        <f t="shared" si="3"/>
        <v>5.7500000000000023E-2</v>
      </c>
    </row>
    <row r="17" spans="1:10" x14ac:dyDescent="0.3">
      <c r="A17" s="73">
        <f t="shared" si="6"/>
        <v>3515.3999999999996</v>
      </c>
      <c r="B17" s="73">
        <f t="shared" si="7"/>
        <v>3667.8499999999995</v>
      </c>
      <c r="C17" s="73">
        <f t="shared" si="4"/>
        <v>430.99500000000012</v>
      </c>
      <c r="D17" s="74">
        <f t="shared" si="5"/>
        <v>0.12000000000000005</v>
      </c>
      <c r="G17" s="73">
        <f t="shared" si="8"/>
        <v>3515.3999999999996</v>
      </c>
      <c r="H17" s="73">
        <f t="shared" si="9"/>
        <v>3667.8499999999995</v>
      </c>
      <c r="I17" s="75">
        <f t="shared" si="2"/>
        <v>215.49750000000006</v>
      </c>
      <c r="J17" s="76">
        <f t="shared" si="3"/>
        <v>6.0000000000000026E-2</v>
      </c>
    </row>
    <row r="18" spans="1:10" x14ac:dyDescent="0.3">
      <c r="A18" s="73">
        <f t="shared" si="6"/>
        <v>3667.9999999999995</v>
      </c>
      <c r="B18" s="73">
        <f t="shared" si="7"/>
        <v>3820.4499999999994</v>
      </c>
      <c r="C18" s="73">
        <f t="shared" si="4"/>
        <v>468.02812500000016</v>
      </c>
      <c r="D18" s="74">
        <f t="shared" si="5"/>
        <v>0.12500000000000006</v>
      </c>
      <c r="G18" s="73">
        <f t="shared" si="8"/>
        <v>3667.9999999999995</v>
      </c>
      <c r="H18" s="73">
        <f t="shared" si="9"/>
        <v>3820.4499999999994</v>
      </c>
      <c r="I18" s="75">
        <f t="shared" si="2"/>
        <v>234.01406250000008</v>
      </c>
      <c r="J18" s="76">
        <f t="shared" si="3"/>
        <v>6.2500000000000028E-2</v>
      </c>
    </row>
    <row r="19" spans="1:10" x14ac:dyDescent="0.3">
      <c r="A19" s="73">
        <f t="shared" si="6"/>
        <v>3820.5999999999995</v>
      </c>
      <c r="B19" s="73">
        <f t="shared" si="7"/>
        <v>3973.0499999999993</v>
      </c>
      <c r="C19" s="73">
        <f t="shared" si="4"/>
        <v>506.58725000000015</v>
      </c>
      <c r="D19" s="74">
        <f t="shared" si="5"/>
        <v>0.13000000000000006</v>
      </c>
      <c r="G19" s="73">
        <f t="shared" si="8"/>
        <v>3820.5999999999995</v>
      </c>
      <c r="H19" s="73">
        <f t="shared" si="9"/>
        <v>3973.0499999999993</v>
      </c>
      <c r="I19" s="75">
        <f t="shared" si="2"/>
        <v>253.29362500000008</v>
      </c>
      <c r="J19" s="76">
        <f t="shared" si="3"/>
        <v>6.500000000000003E-2</v>
      </c>
    </row>
    <row r="20" spans="1:10" x14ac:dyDescent="0.3">
      <c r="A20" s="73">
        <f t="shared" si="6"/>
        <v>3973.1999999999994</v>
      </c>
      <c r="B20" s="73">
        <f t="shared" si="7"/>
        <v>4125.6499999999996</v>
      </c>
      <c r="C20" s="73">
        <f t="shared" si="4"/>
        <v>546.67237500000022</v>
      </c>
      <c r="D20" s="74">
        <f t="shared" si="5"/>
        <v>0.13500000000000006</v>
      </c>
      <c r="G20" s="73">
        <f t="shared" si="8"/>
        <v>3973.1999999999994</v>
      </c>
      <c r="H20" s="73">
        <f t="shared" si="9"/>
        <v>4125.6499999999996</v>
      </c>
      <c r="I20" s="75">
        <f t="shared" si="2"/>
        <v>273.33618750000011</v>
      </c>
      <c r="J20" s="76">
        <f t="shared" si="3"/>
        <v>6.7500000000000032E-2</v>
      </c>
    </row>
    <row r="21" spans="1:10" x14ac:dyDescent="0.3">
      <c r="A21" s="73">
        <f t="shared" si="6"/>
        <v>4125.7999999999993</v>
      </c>
      <c r="B21" s="73">
        <f t="shared" si="7"/>
        <v>4278.2499999999991</v>
      </c>
      <c r="C21" s="73">
        <f t="shared" si="4"/>
        <v>588.28350000000023</v>
      </c>
      <c r="D21" s="74">
        <f t="shared" si="5"/>
        <v>0.14000000000000007</v>
      </c>
      <c r="G21" s="73">
        <f t="shared" si="8"/>
        <v>4125.7999999999993</v>
      </c>
      <c r="H21" s="73">
        <f t="shared" si="9"/>
        <v>4278.2499999999991</v>
      </c>
      <c r="I21" s="75">
        <f t="shared" si="2"/>
        <v>294.14175000000012</v>
      </c>
      <c r="J21" s="76">
        <f t="shared" si="3"/>
        <v>7.0000000000000034E-2</v>
      </c>
    </row>
    <row r="22" spans="1:10" x14ac:dyDescent="0.3">
      <c r="A22" s="73">
        <f t="shared" si="6"/>
        <v>4278.3999999999987</v>
      </c>
      <c r="B22" s="73">
        <f t="shared" si="7"/>
        <v>4430.8499999999985</v>
      </c>
      <c r="C22" s="73">
        <f t="shared" si="4"/>
        <v>631.42062500000009</v>
      </c>
      <c r="D22" s="74">
        <f t="shared" si="5"/>
        <v>0.14500000000000007</v>
      </c>
      <c r="G22" s="73">
        <f t="shared" si="8"/>
        <v>4278.3999999999987</v>
      </c>
      <c r="H22" s="73">
        <f t="shared" si="9"/>
        <v>4430.8499999999985</v>
      </c>
      <c r="I22" s="75">
        <f t="shared" si="2"/>
        <v>315.71031250000004</v>
      </c>
      <c r="J22" s="76">
        <f t="shared" si="3"/>
        <v>7.2500000000000037E-2</v>
      </c>
    </row>
    <row r="23" spans="1:10" x14ac:dyDescent="0.3">
      <c r="A23" s="73">
        <f t="shared" si="6"/>
        <v>4430.9999999999982</v>
      </c>
      <c r="B23" s="73">
        <f t="shared" si="7"/>
        <v>4583.449999999998</v>
      </c>
      <c r="C23" s="73">
        <f t="shared" si="4"/>
        <v>676.08375000000012</v>
      </c>
      <c r="D23" s="74">
        <f t="shared" si="5"/>
        <v>0.15000000000000008</v>
      </c>
      <c r="G23" s="73">
        <f t="shared" si="8"/>
        <v>4430.9999999999982</v>
      </c>
      <c r="H23" s="73">
        <f t="shared" si="9"/>
        <v>4583.449999999998</v>
      </c>
      <c r="I23" s="75">
        <f t="shared" si="2"/>
        <v>338.04187500000006</v>
      </c>
      <c r="J23" s="76">
        <f t="shared" si="3"/>
        <v>7.5000000000000039E-2</v>
      </c>
    </row>
    <row r="24" spans="1:10" x14ac:dyDescent="0.3">
      <c r="A24" s="73">
        <f t="shared" si="6"/>
        <v>4583.5999999999976</v>
      </c>
      <c r="B24" s="73">
        <f t="shared" si="7"/>
        <v>4736.0499999999975</v>
      </c>
      <c r="C24" s="73">
        <f t="shared" si="4"/>
        <v>722.27287499999989</v>
      </c>
      <c r="D24" s="74">
        <f t="shared" si="5"/>
        <v>0.15500000000000008</v>
      </c>
      <c r="G24" s="73">
        <f t="shared" si="8"/>
        <v>4583.5999999999976</v>
      </c>
      <c r="H24" s="73">
        <f t="shared" si="9"/>
        <v>4736.0499999999975</v>
      </c>
      <c r="I24" s="75">
        <f t="shared" si="2"/>
        <v>361.13643749999994</v>
      </c>
      <c r="J24" s="76">
        <f t="shared" si="3"/>
        <v>7.7500000000000041E-2</v>
      </c>
    </row>
    <row r="25" spans="1:10" x14ac:dyDescent="0.3">
      <c r="A25" s="73">
        <f t="shared" si="6"/>
        <v>4736.1999999999971</v>
      </c>
      <c r="B25" s="73">
        <f t="shared" si="7"/>
        <v>4888.6499999999969</v>
      </c>
      <c r="C25" s="73">
        <f t="shared" si="4"/>
        <v>769.98800000000006</v>
      </c>
      <c r="D25" s="74">
        <f t="shared" si="5"/>
        <v>0.16000000000000009</v>
      </c>
      <c r="G25" s="73">
        <f t="shared" si="8"/>
        <v>4736.1999999999971</v>
      </c>
      <c r="H25" s="73">
        <f t="shared" si="9"/>
        <v>4888.6499999999969</v>
      </c>
      <c r="I25" s="75">
        <f t="shared" si="2"/>
        <v>384.99400000000003</v>
      </c>
      <c r="J25" s="76">
        <f t="shared" si="3"/>
        <v>8.0000000000000043E-2</v>
      </c>
    </row>
    <row r="26" spans="1:10" x14ac:dyDescent="0.3">
      <c r="A26" s="73">
        <f t="shared" si="6"/>
        <v>4888.7999999999965</v>
      </c>
      <c r="B26" s="73">
        <f t="shared" si="7"/>
        <v>5041.2499999999964</v>
      </c>
      <c r="C26" s="73">
        <f t="shared" si="4"/>
        <v>819.22912499999984</v>
      </c>
      <c r="D26" s="74">
        <f t="shared" si="5"/>
        <v>0.16500000000000009</v>
      </c>
      <c r="G26" s="73">
        <f t="shared" si="8"/>
        <v>4888.7999999999965</v>
      </c>
      <c r="H26" s="73">
        <f t="shared" si="9"/>
        <v>5041.2499999999964</v>
      </c>
      <c r="I26" s="75">
        <f t="shared" si="2"/>
        <v>409.61456249999992</v>
      </c>
      <c r="J26" s="76">
        <f t="shared" si="3"/>
        <v>8.2500000000000046E-2</v>
      </c>
    </row>
    <row r="27" spans="1:10" x14ac:dyDescent="0.3">
      <c r="A27" s="73">
        <f t="shared" si="6"/>
        <v>5041.399999999996</v>
      </c>
      <c r="B27" s="73">
        <f t="shared" si="7"/>
        <v>5193.8499999999958</v>
      </c>
      <c r="C27" s="73">
        <f t="shared" si="4"/>
        <v>869.99624999999992</v>
      </c>
      <c r="D27" s="74">
        <f t="shared" si="5"/>
        <v>0.1700000000000001</v>
      </c>
      <c r="G27" s="73">
        <f t="shared" si="8"/>
        <v>5041.399999999996</v>
      </c>
      <c r="H27" s="73">
        <f t="shared" si="9"/>
        <v>5193.8499999999958</v>
      </c>
      <c r="I27" s="75">
        <f t="shared" si="2"/>
        <v>434.99812499999996</v>
      </c>
      <c r="J27" s="76">
        <f t="shared" si="3"/>
        <v>8.5000000000000048E-2</v>
      </c>
    </row>
    <row r="28" spans="1:10" x14ac:dyDescent="0.3">
      <c r="A28" s="73">
        <f t="shared" si="6"/>
        <v>5193.9999999999955</v>
      </c>
      <c r="B28" s="73">
        <f t="shared" si="7"/>
        <v>5346.4499999999953</v>
      </c>
      <c r="C28" s="73">
        <f t="shared" si="4"/>
        <v>922.28937499999961</v>
      </c>
      <c r="D28" s="74">
        <f t="shared" si="5"/>
        <v>0.1750000000000001</v>
      </c>
      <c r="G28" s="73">
        <f t="shared" si="8"/>
        <v>5193.9999999999955</v>
      </c>
      <c r="H28" s="73">
        <f t="shared" si="9"/>
        <v>5346.4499999999953</v>
      </c>
      <c r="I28" s="75">
        <f t="shared" si="2"/>
        <v>461.1446874999998</v>
      </c>
      <c r="J28" s="76">
        <f t="shared" si="3"/>
        <v>8.750000000000005E-2</v>
      </c>
    </row>
    <row r="29" spans="1:10" x14ac:dyDescent="0.3">
      <c r="A29" s="73">
        <f t="shared" si="6"/>
        <v>5346.5999999999949</v>
      </c>
      <c r="B29" s="73">
        <f t="shared" si="7"/>
        <v>5499.0499999999947</v>
      </c>
      <c r="C29" s="73">
        <f t="shared" si="4"/>
        <v>976.10849999999971</v>
      </c>
      <c r="D29" s="74">
        <f t="shared" si="5"/>
        <v>0.1800000000000001</v>
      </c>
      <c r="G29" s="73">
        <f t="shared" si="8"/>
        <v>5346.5999999999949</v>
      </c>
      <c r="H29" s="73">
        <f t="shared" si="9"/>
        <v>5499.0499999999947</v>
      </c>
      <c r="I29" s="75">
        <f t="shared" si="2"/>
        <v>488.05424999999985</v>
      </c>
      <c r="J29" s="76">
        <f t="shared" si="3"/>
        <v>9.0000000000000052E-2</v>
      </c>
    </row>
    <row r="30" spans="1:10" x14ac:dyDescent="0.3">
      <c r="A30" s="73">
        <f t="shared" si="6"/>
        <v>5499.1999999999944</v>
      </c>
      <c r="B30" s="73">
        <f t="shared" si="7"/>
        <v>5651.6499999999942</v>
      </c>
      <c r="C30" s="73">
        <f t="shared" si="4"/>
        <v>1031.4536249999994</v>
      </c>
      <c r="D30" s="74">
        <f t="shared" si="5"/>
        <v>0.18500000000000011</v>
      </c>
      <c r="G30" s="73">
        <f t="shared" si="8"/>
        <v>5499.1999999999944</v>
      </c>
      <c r="H30" s="73">
        <f t="shared" si="9"/>
        <v>5651.6499999999942</v>
      </c>
      <c r="I30" s="75">
        <f t="shared" si="2"/>
        <v>515.72681249999971</v>
      </c>
      <c r="J30" s="76">
        <f t="shared" si="3"/>
        <v>9.2500000000000054E-2</v>
      </c>
    </row>
    <row r="31" spans="1:10" x14ac:dyDescent="0.3">
      <c r="A31" s="73">
        <f t="shared" si="6"/>
        <v>5651.7999999999938</v>
      </c>
      <c r="B31" s="73">
        <f t="shared" si="7"/>
        <v>5804.2499999999936</v>
      </c>
      <c r="C31" s="73">
        <f t="shared" si="4"/>
        <v>1088.3247499999995</v>
      </c>
      <c r="D31" s="74">
        <f t="shared" si="5"/>
        <v>0.19000000000000011</v>
      </c>
      <c r="G31" s="73">
        <f t="shared" si="8"/>
        <v>5651.7999999999938</v>
      </c>
      <c r="H31" s="73">
        <f t="shared" si="9"/>
        <v>5804.2499999999936</v>
      </c>
      <c r="I31" s="75">
        <f t="shared" si="2"/>
        <v>544.16237499999977</v>
      </c>
      <c r="J31" s="76">
        <f t="shared" si="3"/>
        <v>9.5000000000000057E-2</v>
      </c>
    </row>
    <row r="32" spans="1:10" x14ac:dyDescent="0.3">
      <c r="A32" s="73">
        <f t="shared" si="6"/>
        <v>5804.3999999999933</v>
      </c>
      <c r="B32" s="73">
        <f t="shared" si="7"/>
        <v>5956.8499999999931</v>
      </c>
      <c r="C32" s="73">
        <f t="shared" si="4"/>
        <v>1146.7218749999993</v>
      </c>
      <c r="D32" s="74">
        <f t="shared" si="5"/>
        <v>0.19500000000000012</v>
      </c>
      <c r="G32" s="73">
        <f t="shared" si="8"/>
        <v>5804.3999999999933</v>
      </c>
      <c r="H32" s="73">
        <f t="shared" si="9"/>
        <v>5956.8499999999931</v>
      </c>
      <c r="I32" s="75">
        <f t="shared" si="2"/>
        <v>573.36093749999964</v>
      </c>
      <c r="J32" s="76">
        <f t="shared" si="3"/>
        <v>9.7500000000000059E-2</v>
      </c>
    </row>
    <row r="33" spans="1:10" x14ac:dyDescent="0.3">
      <c r="A33" s="73">
        <f t="shared" si="6"/>
        <v>5956.9999999999927</v>
      </c>
      <c r="B33" s="73">
        <f t="shared" si="7"/>
        <v>6109.4499999999925</v>
      </c>
      <c r="C33" s="73">
        <f t="shared" si="4"/>
        <v>1206.6449999999993</v>
      </c>
      <c r="D33" s="74">
        <f t="shared" si="5"/>
        <v>0.20000000000000012</v>
      </c>
      <c r="G33" s="73">
        <f t="shared" si="8"/>
        <v>5956.9999999999927</v>
      </c>
      <c r="H33" s="73">
        <f t="shared" si="9"/>
        <v>6109.4499999999925</v>
      </c>
      <c r="I33" s="75">
        <f t="shared" si="2"/>
        <v>603.32249999999965</v>
      </c>
      <c r="J33" s="76">
        <f t="shared" si="3"/>
        <v>0.10000000000000006</v>
      </c>
    </row>
    <row r="34" spans="1:10" x14ac:dyDescent="0.3">
      <c r="A34" s="73">
        <f t="shared" si="6"/>
        <v>6109.5999999999922</v>
      </c>
      <c r="B34" s="73">
        <f t="shared" si="7"/>
        <v>6262.049999999992</v>
      </c>
      <c r="C34" s="73">
        <f t="shared" si="4"/>
        <v>1268.0941249999992</v>
      </c>
      <c r="D34" s="74">
        <f t="shared" si="5"/>
        <v>0.20500000000000013</v>
      </c>
      <c r="G34" s="73">
        <f t="shared" si="8"/>
        <v>6109.5999999999922</v>
      </c>
      <c r="H34" s="73">
        <f t="shared" si="9"/>
        <v>6262.049999999992</v>
      </c>
      <c r="I34" s="75">
        <f t="shared" si="2"/>
        <v>634.04706249999958</v>
      </c>
      <c r="J34" s="76">
        <f t="shared" si="3"/>
        <v>0.10250000000000006</v>
      </c>
    </row>
    <row r="35" spans="1:10" x14ac:dyDescent="0.3">
      <c r="A35" s="73">
        <f t="shared" si="6"/>
        <v>6262.1999999999916</v>
      </c>
      <c r="B35" s="73">
        <f t="shared" si="7"/>
        <v>6414.6499999999915</v>
      </c>
      <c r="C35" s="73">
        <f t="shared" si="4"/>
        <v>1331.0692499999991</v>
      </c>
      <c r="D35" s="74">
        <f t="shared" si="5"/>
        <v>0.21000000000000013</v>
      </c>
      <c r="G35" s="73">
        <f t="shared" si="8"/>
        <v>6262.1999999999916</v>
      </c>
      <c r="H35" s="73">
        <f t="shared" si="9"/>
        <v>6414.6499999999915</v>
      </c>
      <c r="I35" s="75">
        <f t="shared" ref="I35:I65" si="10">(A35+B35)/2*J35</f>
        <v>665.53462499999955</v>
      </c>
      <c r="J35" s="76">
        <f t="shared" ref="J35:J65" si="11">D35/2</f>
        <v>0.10500000000000007</v>
      </c>
    </row>
    <row r="36" spans="1:10" x14ac:dyDescent="0.3">
      <c r="A36" s="73">
        <f t="shared" si="6"/>
        <v>6414.7999999999911</v>
      </c>
      <c r="B36" s="73">
        <f t="shared" si="7"/>
        <v>6567.2499999999909</v>
      </c>
      <c r="C36" s="73">
        <f t="shared" si="4"/>
        <v>1395.5703749999989</v>
      </c>
      <c r="D36" s="74">
        <f t="shared" si="5"/>
        <v>0.21500000000000014</v>
      </c>
      <c r="G36" s="73">
        <f t="shared" si="8"/>
        <v>6414.7999999999911</v>
      </c>
      <c r="H36" s="73">
        <f t="shared" si="9"/>
        <v>6567.2499999999909</v>
      </c>
      <c r="I36" s="75">
        <f t="shared" si="10"/>
        <v>697.78518749999944</v>
      </c>
      <c r="J36" s="76">
        <f t="shared" si="11"/>
        <v>0.10750000000000007</v>
      </c>
    </row>
    <row r="37" spans="1:10" x14ac:dyDescent="0.3">
      <c r="A37" s="73">
        <f t="shared" si="6"/>
        <v>6567.3999999999905</v>
      </c>
      <c r="B37" s="73">
        <f t="shared" si="7"/>
        <v>6719.8499999999904</v>
      </c>
      <c r="C37" s="73">
        <f t="shared" si="4"/>
        <v>1461.5974999999989</v>
      </c>
      <c r="D37" s="74">
        <f t="shared" si="5"/>
        <v>0.22000000000000014</v>
      </c>
      <c r="G37" s="73">
        <f t="shared" si="8"/>
        <v>6567.3999999999905</v>
      </c>
      <c r="H37" s="73">
        <f t="shared" si="9"/>
        <v>6719.8499999999904</v>
      </c>
      <c r="I37" s="75">
        <f t="shared" si="10"/>
        <v>730.79874999999947</v>
      </c>
      <c r="J37" s="76">
        <f t="shared" si="11"/>
        <v>0.11000000000000007</v>
      </c>
    </row>
    <row r="38" spans="1:10" x14ac:dyDescent="0.3">
      <c r="A38" s="73">
        <f t="shared" si="6"/>
        <v>6719.99999999999</v>
      </c>
      <c r="B38" s="73">
        <f t="shared" si="7"/>
        <v>6872.4499999999898</v>
      </c>
      <c r="C38" s="73">
        <f t="shared" si="4"/>
        <v>1529.1506249999986</v>
      </c>
      <c r="D38" s="74">
        <f t="shared" si="5"/>
        <v>0.22500000000000014</v>
      </c>
      <c r="G38" s="73">
        <f t="shared" si="8"/>
        <v>6719.99999999999</v>
      </c>
      <c r="H38" s="73">
        <f t="shared" si="9"/>
        <v>6872.4499999999898</v>
      </c>
      <c r="I38" s="75">
        <f t="shared" si="10"/>
        <v>764.57531249999931</v>
      </c>
      <c r="J38" s="76">
        <f t="shared" si="11"/>
        <v>0.11250000000000007</v>
      </c>
    </row>
    <row r="39" spans="1:10" x14ac:dyDescent="0.3">
      <c r="A39" s="73">
        <f t="shared" si="6"/>
        <v>6872.5999999999894</v>
      </c>
      <c r="B39" s="73">
        <f t="shared" si="7"/>
        <v>7025.0499999999893</v>
      </c>
      <c r="C39" s="73">
        <f t="shared" si="4"/>
        <v>1598.2297499999986</v>
      </c>
      <c r="D39" s="74">
        <f t="shared" si="5"/>
        <v>0.23000000000000015</v>
      </c>
      <c r="G39" s="73">
        <f t="shared" si="8"/>
        <v>6872.5999999999894</v>
      </c>
      <c r="H39" s="73">
        <f t="shared" si="9"/>
        <v>7025.0499999999893</v>
      </c>
      <c r="I39" s="75">
        <f t="shared" si="10"/>
        <v>799.1148749999993</v>
      </c>
      <c r="J39" s="76">
        <f t="shared" si="11"/>
        <v>0.11500000000000007</v>
      </c>
    </row>
    <row r="40" spans="1:10" x14ac:dyDescent="0.3">
      <c r="A40" s="73">
        <f t="shared" si="6"/>
        <v>7025.1999999999889</v>
      </c>
      <c r="B40" s="73">
        <f t="shared" si="7"/>
        <v>7177.6499999999887</v>
      </c>
      <c r="C40" s="73">
        <f t="shared" si="4"/>
        <v>1668.8348749999984</v>
      </c>
      <c r="D40" s="74">
        <f t="shared" si="5"/>
        <v>0.23500000000000015</v>
      </c>
      <c r="G40" s="73">
        <f t="shared" si="8"/>
        <v>7025.1999999999889</v>
      </c>
      <c r="H40" s="73">
        <f t="shared" si="9"/>
        <v>7177.6499999999887</v>
      </c>
      <c r="I40" s="75">
        <f t="shared" si="10"/>
        <v>834.41743749999921</v>
      </c>
      <c r="J40" s="76">
        <f t="shared" si="11"/>
        <v>0.11750000000000008</v>
      </c>
    </row>
    <row r="41" spans="1:10" x14ac:dyDescent="0.3">
      <c r="A41" s="73">
        <f t="shared" si="6"/>
        <v>7177.7999999999884</v>
      </c>
      <c r="B41" s="73">
        <f t="shared" si="7"/>
        <v>7330.2499999999882</v>
      </c>
      <c r="C41" s="73">
        <f t="shared" si="4"/>
        <v>1740.9659999999985</v>
      </c>
      <c r="D41" s="74">
        <f t="shared" si="5"/>
        <v>0.24000000000000016</v>
      </c>
      <c r="G41" s="73">
        <f t="shared" si="8"/>
        <v>7177.7999999999884</v>
      </c>
      <c r="H41" s="73">
        <f t="shared" si="9"/>
        <v>7330.2499999999882</v>
      </c>
      <c r="I41" s="75">
        <f t="shared" si="10"/>
        <v>870.48299999999927</v>
      </c>
      <c r="J41" s="76">
        <f t="shared" si="11"/>
        <v>0.12000000000000008</v>
      </c>
    </row>
    <row r="42" spans="1:10" x14ac:dyDescent="0.3">
      <c r="A42" s="73">
        <f t="shared" si="6"/>
        <v>7330.3999999999878</v>
      </c>
      <c r="B42" s="73">
        <f t="shared" si="7"/>
        <v>7482.8499999999876</v>
      </c>
      <c r="C42" s="73">
        <f t="shared" si="4"/>
        <v>1814.623124999998</v>
      </c>
      <c r="D42" s="74">
        <f t="shared" si="5"/>
        <v>0.24500000000000016</v>
      </c>
      <c r="G42" s="73">
        <f t="shared" si="8"/>
        <v>7330.3999999999878</v>
      </c>
      <c r="H42" s="73">
        <f t="shared" si="9"/>
        <v>7482.8499999999876</v>
      </c>
      <c r="I42" s="75">
        <f t="shared" si="10"/>
        <v>907.31156249999901</v>
      </c>
      <c r="J42" s="76">
        <f t="shared" si="11"/>
        <v>0.12250000000000008</v>
      </c>
    </row>
    <row r="43" spans="1:10" x14ac:dyDescent="0.3">
      <c r="A43" s="73">
        <f t="shared" si="6"/>
        <v>7482.9999999999873</v>
      </c>
      <c r="B43" s="73">
        <f t="shared" si="7"/>
        <v>7635.4499999999871</v>
      </c>
      <c r="C43" s="73">
        <f t="shared" si="4"/>
        <v>1889.8062499999983</v>
      </c>
      <c r="D43" s="74">
        <f t="shared" si="5"/>
        <v>0.25000000000000017</v>
      </c>
      <c r="G43" s="73">
        <f t="shared" si="8"/>
        <v>7482.9999999999873</v>
      </c>
      <c r="H43" s="73">
        <f t="shared" si="9"/>
        <v>7635.4499999999871</v>
      </c>
      <c r="I43" s="75">
        <f t="shared" si="10"/>
        <v>944.90312499999914</v>
      </c>
      <c r="J43" s="76">
        <f t="shared" si="11"/>
        <v>0.12500000000000008</v>
      </c>
    </row>
    <row r="44" spans="1:10" x14ac:dyDescent="0.3">
      <c r="A44" s="73">
        <f t="shared" si="6"/>
        <v>7635.5999999999867</v>
      </c>
      <c r="B44" s="73">
        <f t="shared" si="7"/>
        <v>7788.0499999999865</v>
      </c>
      <c r="C44" s="73">
        <f t="shared" si="4"/>
        <v>1966.5153749999979</v>
      </c>
      <c r="D44" s="74">
        <f t="shared" si="5"/>
        <v>0.25500000000000017</v>
      </c>
      <c r="G44" s="73">
        <f t="shared" si="8"/>
        <v>7635.5999999999867</v>
      </c>
      <c r="H44" s="73">
        <f t="shared" si="9"/>
        <v>7788.0499999999865</v>
      </c>
      <c r="I44" s="75">
        <f t="shared" si="10"/>
        <v>983.25768749999895</v>
      </c>
      <c r="J44" s="76">
        <f t="shared" si="11"/>
        <v>0.12750000000000009</v>
      </c>
    </row>
    <row r="45" spans="1:10" x14ac:dyDescent="0.3">
      <c r="A45" s="73">
        <f t="shared" si="6"/>
        <v>7788.1999999999862</v>
      </c>
      <c r="B45" s="73">
        <f t="shared" si="7"/>
        <v>7940.649999999986</v>
      </c>
      <c r="C45" s="73">
        <f t="shared" si="4"/>
        <v>2044.7504999999978</v>
      </c>
      <c r="D45" s="74">
        <f t="shared" si="5"/>
        <v>0.26000000000000018</v>
      </c>
      <c r="G45" s="73">
        <f t="shared" si="8"/>
        <v>7788.1999999999862</v>
      </c>
      <c r="H45" s="73">
        <f t="shared" si="9"/>
        <v>7940.649999999986</v>
      </c>
      <c r="I45" s="75">
        <f t="shared" si="10"/>
        <v>1022.3752499999989</v>
      </c>
      <c r="J45" s="76">
        <f t="shared" si="11"/>
        <v>0.13000000000000009</v>
      </c>
    </row>
    <row r="46" spans="1:10" x14ac:dyDescent="0.3">
      <c r="A46" s="73">
        <f t="shared" si="6"/>
        <v>7940.7999999999856</v>
      </c>
      <c r="B46" s="73">
        <f t="shared" si="7"/>
        <v>8093.2499999999854</v>
      </c>
      <c r="C46" s="73">
        <f t="shared" si="4"/>
        <v>2124.5116249999974</v>
      </c>
      <c r="D46" s="74">
        <f t="shared" si="5"/>
        <v>0.26500000000000018</v>
      </c>
      <c r="G46" s="73">
        <f t="shared" si="8"/>
        <v>7940.7999999999856</v>
      </c>
      <c r="H46" s="73">
        <f t="shared" si="9"/>
        <v>8093.2499999999854</v>
      </c>
      <c r="I46" s="75">
        <f t="shared" si="10"/>
        <v>1062.2558124999987</v>
      </c>
      <c r="J46" s="76">
        <f t="shared" si="11"/>
        <v>0.13250000000000009</v>
      </c>
    </row>
    <row r="47" spans="1:10" x14ac:dyDescent="0.3">
      <c r="A47" s="73">
        <f t="shared" si="6"/>
        <v>8093.3999999999851</v>
      </c>
      <c r="B47" s="73">
        <f t="shared" si="7"/>
        <v>8245.8499999999858</v>
      </c>
      <c r="C47" s="73">
        <f t="shared" si="4"/>
        <v>2205.7987499999977</v>
      </c>
      <c r="D47" s="74">
        <f t="shared" si="5"/>
        <v>0.27000000000000018</v>
      </c>
      <c r="G47" s="73">
        <f t="shared" si="8"/>
        <v>8093.3999999999851</v>
      </c>
      <c r="H47" s="73">
        <f t="shared" si="9"/>
        <v>8245.8499999999858</v>
      </c>
      <c r="I47" s="75">
        <f t="shared" si="10"/>
        <v>1102.8993749999988</v>
      </c>
      <c r="J47" s="76">
        <f t="shared" si="11"/>
        <v>0.13500000000000009</v>
      </c>
    </row>
    <row r="48" spans="1:10" x14ac:dyDescent="0.3">
      <c r="A48" s="73">
        <f t="shared" si="6"/>
        <v>8245.9999999999854</v>
      </c>
      <c r="B48" s="73">
        <f t="shared" si="7"/>
        <v>8398.4499999999862</v>
      </c>
      <c r="C48" s="73">
        <f t="shared" si="4"/>
        <v>2288.6118749999978</v>
      </c>
      <c r="D48" s="74">
        <f t="shared" si="5"/>
        <v>0.27500000000000019</v>
      </c>
      <c r="G48" s="73">
        <f t="shared" si="8"/>
        <v>8245.9999999999854</v>
      </c>
      <c r="H48" s="73">
        <f t="shared" si="9"/>
        <v>8398.4499999999862</v>
      </c>
      <c r="I48" s="75">
        <f t="shared" si="10"/>
        <v>1144.3059374999989</v>
      </c>
      <c r="J48" s="76">
        <f t="shared" si="11"/>
        <v>0.13750000000000009</v>
      </c>
    </row>
    <row r="49" spans="1:10" x14ac:dyDescent="0.3">
      <c r="A49" s="73">
        <f t="shared" si="6"/>
        <v>8398.5999999999858</v>
      </c>
      <c r="B49" s="73">
        <f t="shared" si="7"/>
        <v>8551.0499999999865</v>
      </c>
      <c r="C49" s="73">
        <f t="shared" si="4"/>
        <v>2372.9509999999977</v>
      </c>
      <c r="D49" s="74">
        <f t="shared" si="5"/>
        <v>0.28000000000000019</v>
      </c>
      <c r="G49" s="73">
        <f t="shared" si="8"/>
        <v>8398.5999999999858</v>
      </c>
      <c r="H49" s="73">
        <f t="shared" si="9"/>
        <v>8551.0499999999865</v>
      </c>
      <c r="I49" s="75">
        <f t="shared" si="10"/>
        <v>1186.4754999999989</v>
      </c>
      <c r="J49" s="76">
        <f t="shared" si="11"/>
        <v>0.1400000000000001</v>
      </c>
    </row>
    <row r="50" spans="1:10" x14ac:dyDescent="0.3">
      <c r="A50" s="73">
        <f t="shared" si="6"/>
        <v>8551.1999999999862</v>
      </c>
      <c r="B50" s="73">
        <f t="shared" si="7"/>
        <v>8703.6499999999869</v>
      </c>
      <c r="C50" s="73">
        <f t="shared" si="4"/>
        <v>2458.816124999998</v>
      </c>
      <c r="D50" s="74">
        <f t="shared" si="5"/>
        <v>0.2850000000000002</v>
      </c>
      <c r="G50" s="73">
        <f t="shared" si="8"/>
        <v>8551.1999999999862</v>
      </c>
      <c r="H50" s="73">
        <f t="shared" si="9"/>
        <v>8703.6499999999869</v>
      </c>
      <c r="I50" s="75">
        <f t="shared" si="10"/>
        <v>1229.408062499999</v>
      </c>
      <c r="J50" s="76">
        <f t="shared" si="11"/>
        <v>0.1425000000000001</v>
      </c>
    </row>
    <row r="51" spans="1:10" x14ac:dyDescent="0.3">
      <c r="A51" s="73">
        <f t="shared" si="6"/>
        <v>8703.7999999999865</v>
      </c>
      <c r="B51" s="73">
        <f t="shared" si="7"/>
        <v>8856.2499999999873</v>
      </c>
      <c r="C51" s="73">
        <f t="shared" si="4"/>
        <v>2546.2072499999981</v>
      </c>
      <c r="D51" s="74">
        <f t="shared" si="5"/>
        <v>0.2900000000000002</v>
      </c>
      <c r="G51" s="73">
        <f t="shared" si="8"/>
        <v>8703.7999999999865</v>
      </c>
      <c r="H51" s="73">
        <f t="shared" si="9"/>
        <v>8856.2499999999873</v>
      </c>
      <c r="I51" s="75">
        <f t="shared" si="10"/>
        <v>1273.1036249999991</v>
      </c>
      <c r="J51" s="76">
        <f t="shared" si="11"/>
        <v>0.1450000000000001</v>
      </c>
    </row>
    <row r="52" spans="1:10" x14ac:dyDescent="0.3">
      <c r="A52" s="73">
        <f t="shared" si="6"/>
        <v>8856.3999999999869</v>
      </c>
      <c r="B52" s="73">
        <f t="shared" si="7"/>
        <v>9008.8499999999876</v>
      </c>
      <c r="C52" s="73">
        <f t="shared" si="4"/>
        <v>2635.1243749999981</v>
      </c>
      <c r="D52" s="74">
        <f t="shared" si="5"/>
        <v>0.29500000000000021</v>
      </c>
      <c r="G52" s="73">
        <f t="shared" si="8"/>
        <v>8856.3999999999869</v>
      </c>
      <c r="H52" s="73">
        <f t="shared" si="9"/>
        <v>9008.8499999999876</v>
      </c>
      <c r="I52" s="75">
        <f t="shared" si="10"/>
        <v>1317.562187499999</v>
      </c>
      <c r="J52" s="76">
        <f t="shared" si="11"/>
        <v>0.1475000000000001</v>
      </c>
    </row>
    <row r="53" spans="1:10" x14ac:dyDescent="0.3">
      <c r="A53" s="73">
        <f t="shared" si="6"/>
        <v>9008.9999999999873</v>
      </c>
      <c r="B53" s="73">
        <f t="shared" si="7"/>
        <v>9161.449999999988</v>
      </c>
      <c r="C53" s="73">
        <f t="shared" si="4"/>
        <v>2725.5674999999983</v>
      </c>
      <c r="D53" s="74">
        <f t="shared" si="5"/>
        <v>0.30000000000000021</v>
      </c>
      <c r="G53" s="73">
        <f t="shared" si="8"/>
        <v>9008.9999999999873</v>
      </c>
      <c r="H53" s="73">
        <f t="shared" si="9"/>
        <v>9161.449999999988</v>
      </c>
      <c r="I53" s="75">
        <f t="shared" si="10"/>
        <v>1362.7837499999991</v>
      </c>
      <c r="J53" s="76">
        <f t="shared" si="11"/>
        <v>0.15000000000000011</v>
      </c>
    </row>
    <row r="54" spans="1:10" x14ac:dyDescent="0.3">
      <c r="A54" s="73">
        <f t="shared" si="6"/>
        <v>9161.5999999999876</v>
      </c>
      <c r="B54" s="73">
        <f t="shared" si="7"/>
        <v>9314.0499999999884</v>
      </c>
      <c r="C54" s="73">
        <f t="shared" si="4"/>
        <v>2817.5366249999984</v>
      </c>
      <c r="D54" s="74">
        <f t="shared" si="5"/>
        <v>0.30500000000000022</v>
      </c>
      <c r="G54" s="73">
        <f t="shared" si="8"/>
        <v>9161.5999999999876</v>
      </c>
      <c r="H54" s="73">
        <f t="shared" si="9"/>
        <v>9314.0499999999884</v>
      </c>
      <c r="I54" s="75">
        <f t="shared" si="10"/>
        <v>1408.7683124999992</v>
      </c>
      <c r="J54" s="76">
        <f t="shared" si="11"/>
        <v>0.15250000000000011</v>
      </c>
    </row>
    <row r="55" spans="1:10" x14ac:dyDescent="0.3">
      <c r="A55" s="73">
        <f t="shared" si="6"/>
        <v>9314.199999999988</v>
      </c>
      <c r="B55" s="73">
        <f t="shared" si="7"/>
        <v>9466.6499999999887</v>
      </c>
      <c r="C55" s="73">
        <f t="shared" si="4"/>
        <v>2911.0317499999983</v>
      </c>
      <c r="D55" s="74">
        <f t="shared" si="5"/>
        <v>0.31000000000000022</v>
      </c>
      <c r="G55" s="73">
        <f t="shared" si="8"/>
        <v>9314.199999999988</v>
      </c>
      <c r="H55" s="73">
        <f t="shared" si="9"/>
        <v>9466.6499999999887</v>
      </c>
      <c r="I55" s="75">
        <f t="shared" si="10"/>
        <v>1455.5158749999991</v>
      </c>
      <c r="J55" s="76">
        <f t="shared" si="11"/>
        <v>0.15500000000000011</v>
      </c>
    </row>
    <row r="56" spans="1:10" x14ac:dyDescent="0.3">
      <c r="A56" s="73">
        <f t="shared" si="6"/>
        <v>9466.7999999999884</v>
      </c>
      <c r="B56" s="73">
        <f t="shared" si="7"/>
        <v>9619.2499999999891</v>
      </c>
      <c r="C56" s="73">
        <f t="shared" si="4"/>
        <v>3006.0528749999985</v>
      </c>
      <c r="D56" s="74">
        <f t="shared" si="5"/>
        <v>0.31500000000000022</v>
      </c>
      <c r="G56" s="73">
        <f t="shared" si="8"/>
        <v>9466.7999999999884</v>
      </c>
      <c r="H56" s="73">
        <f t="shared" si="9"/>
        <v>9619.2499999999891</v>
      </c>
      <c r="I56" s="75">
        <f t="shared" si="10"/>
        <v>1503.0264374999992</v>
      </c>
      <c r="J56" s="76">
        <f t="shared" si="11"/>
        <v>0.15750000000000011</v>
      </c>
    </row>
    <row r="57" spans="1:10" x14ac:dyDescent="0.3">
      <c r="A57" s="73">
        <f t="shared" si="6"/>
        <v>9619.3999999999887</v>
      </c>
      <c r="B57" s="73">
        <f t="shared" si="7"/>
        <v>9771.8499999999894</v>
      </c>
      <c r="C57" s="73">
        <f t="shared" si="4"/>
        <v>3102.5999999999985</v>
      </c>
      <c r="D57" s="74">
        <f t="shared" si="5"/>
        <v>0.32000000000000023</v>
      </c>
      <c r="G57" s="73">
        <f t="shared" si="8"/>
        <v>9619.3999999999887</v>
      </c>
      <c r="H57" s="73">
        <f t="shared" si="9"/>
        <v>9771.8499999999894</v>
      </c>
      <c r="I57" s="75">
        <f t="shared" si="10"/>
        <v>1551.2999999999993</v>
      </c>
      <c r="J57" s="76">
        <f t="shared" si="11"/>
        <v>0.16000000000000011</v>
      </c>
    </row>
    <row r="58" spans="1:10" x14ac:dyDescent="0.3">
      <c r="A58" s="73">
        <f t="shared" si="6"/>
        <v>9771.9999999999891</v>
      </c>
      <c r="B58" s="73">
        <f t="shared" si="7"/>
        <v>9924.4499999999898</v>
      </c>
      <c r="C58" s="73">
        <f t="shared" si="4"/>
        <v>3200.6731249999989</v>
      </c>
      <c r="D58" s="74">
        <f t="shared" si="5"/>
        <v>0.32500000000000023</v>
      </c>
      <c r="G58" s="73">
        <f t="shared" si="8"/>
        <v>9771.9999999999891</v>
      </c>
      <c r="H58" s="73">
        <f t="shared" si="9"/>
        <v>9924.4499999999898</v>
      </c>
      <c r="I58" s="75">
        <f t="shared" si="10"/>
        <v>1600.3365624999994</v>
      </c>
      <c r="J58" s="76">
        <f t="shared" si="11"/>
        <v>0.16250000000000012</v>
      </c>
    </row>
    <row r="59" spans="1:10" x14ac:dyDescent="0.3">
      <c r="A59" s="73">
        <f t="shared" si="6"/>
        <v>9924.5999999999894</v>
      </c>
      <c r="B59" s="73">
        <f t="shared" si="7"/>
        <v>10077.04999999999</v>
      </c>
      <c r="C59" s="73">
        <f t="shared" si="4"/>
        <v>3300.2722499999991</v>
      </c>
      <c r="D59" s="74">
        <f t="shared" si="5"/>
        <v>0.33000000000000024</v>
      </c>
      <c r="G59" s="73">
        <f t="shared" si="8"/>
        <v>9924.5999999999894</v>
      </c>
      <c r="H59" s="73">
        <f t="shared" si="9"/>
        <v>10077.04999999999</v>
      </c>
      <c r="I59" s="75">
        <f t="shared" si="10"/>
        <v>1650.1361249999995</v>
      </c>
      <c r="J59" s="76">
        <f t="shared" si="11"/>
        <v>0.16500000000000012</v>
      </c>
    </row>
    <row r="60" spans="1:10" x14ac:dyDescent="0.3">
      <c r="A60" s="73">
        <f t="shared" si="6"/>
        <v>10077.19999999999</v>
      </c>
      <c r="B60" s="73">
        <f t="shared" si="7"/>
        <v>10229.649999999991</v>
      </c>
      <c r="C60" s="73">
        <f t="shared" si="4"/>
        <v>3401.3973749999991</v>
      </c>
      <c r="D60" s="74">
        <f t="shared" si="5"/>
        <v>0.33500000000000024</v>
      </c>
      <c r="G60" s="73">
        <f t="shared" si="8"/>
        <v>10077.19999999999</v>
      </c>
      <c r="H60" s="73">
        <f t="shared" si="9"/>
        <v>10229.649999999991</v>
      </c>
      <c r="I60" s="75">
        <f t="shared" si="10"/>
        <v>1700.6986874999996</v>
      </c>
      <c r="J60" s="76">
        <f t="shared" si="11"/>
        <v>0.16750000000000012</v>
      </c>
    </row>
    <row r="61" spans="1:10" x14ac:dyDescent="0.3">
      <c r="A61" s="73">
        <f t="shared" si="6"/>
        <v>10229.79999999999</v>
      </c>
      <c r="B61" s="73">
        <f t="shared" si="7"/>
        <v>10382.249999999991</v>
      </c>
      <c r="C61" s="73">
        <f t="shared" si="4"/>
        <v>3504.0484999999994</v>
      </c>
      <c r="D61" s="74">
        <f t="shared" si="5"/>
        <v>0.34000000000000025</v>
      </c>
      <c r="G61" s="73">
        <f t="shared" si="8"/>
        <v>10229.79999999999</v>
      </c>
      <c r="H61" s="73">
        <f t="shared" si="9"/>
        <v>10382.249999999991</v>
      </c>
      <c r="I61" s="75">
        <f t="shared" si="10"/>
        <v>1752.0242499999997</v>
      </c>
      <c r="J61" s="76">
        <f t="shared" si="11"/>
        <v>0.17000000000000012</v>
      </c>
    </row>
    <row r="62" spans="1:10" x14ac:dyDescent="0.3">
      <c r="A62" s="73">
        <f t="shared" si="6"/>
        <v>10382.399999999991</v>
      </c>
      <c r="B62" s="73">
        <f t="shared" si="7"/>
        <v>10534.849999999991</v>
      </c>
      <c r="C62" s="73">
        <f t="shared" si="4"/>
        <v>3608.2256249999996</v>
      </c>
      <c r="D62" s="74">
        <f t="shared" si="5"/>
        <v>0.34500000000000025</v>
      </c>
      <c r="G62" s="73">
        <f t="shared" si="8"/>
        <v>10382.399999999991</v>
      </c>
      <c r="H62" s="73">
        <f t="shared" si="9"/>
        <v>10534.849999999991</v>
      </c>
      <c r="I62" s="75">
        <f t="shared" si="10"/>
        <v>1804.1128124999998</v>
      </c>
      <c r="J62" s="76">
        <f t="shared" si="11"/>
        <v>0.17250000000000013</v>
      </c>
    </row>
    <row r="63" spans="1:10" x14ac:dyDescent="0.3">
      <c r="A63" s="73">
        <f t="shared" si="6"/>
        <v>10534.999999999991</v>
      </c>
      <c r="B63" s="73">
        <f t="shared" si="7"/>
        <v>10687.449999999992</v>
      </c>
      <c r="C63" s="73">
        <f t="shared" si="4"/>
        <v>3713.9287499999996</v>
      </c>
      <c r="D63" s="74">
        <f t="shared" si="5"/>
        <v>0.35000000000000026</v>
      </c>
      <c r="G63" s="73">
        <f t="shared" si="8"/>
        <v>10534.999999999991</v>
      </c>
      <c r="H63" s="73">
        <f t="shared" si="9"/>
        <v>10687.449999999992</v>
      </c>
      <c r="I63" s="75">
        <f t="shared" si="10"/>
        <v>1856.9643749999998</v>
      </c>
      <c r="J63" s="76">
        <f t="shared" si="11"/>
        <v>0.17500000000000013</v>
      </c>
    </row>
    <row r="64" spans="1:10" x14ac:dyDescent="0.3">
      <c r="A64" s="73">
        <f t="shared" si="6"/>
        <v>10687.599999999991</v>
      </c>
      <c r="B64" s="73">
        <f t="shared" si="7"/>
        <v>10840.049999999992</v>
      </c>
      <c r="C64" s="73">
        <f t="shared" si="4"/>
        <v>3821.1578749999999</v>
      </c>
      <c r="D64" s="74">
        <f t="shared" si="5"/>
        <v>0.35500000000000026</v>
      </c>
      <c r="G64" s="73">
        <f t="shared" si="8"/>
        <v>10687.599999999991</v>
      </c>
      <c r="H64" s="73">
        <f t="shared" si="9"/>
        <v>10840.049999999992</v>
      </c>
      <c r="I64" s="75">
        <f t="shared" si="10"/>
        <v>1910.5789374999999</v>
      </c>
      <c r="J64" s="76">
        <f t="shared" si="11"/>
        <v>0.17750000000000013</v>
      </c>
    </row>
    <row r="65" spans="1:10" x14ac:dyDescent="0.3">
      <c r="A65" s="73">
        <f t="shared" si="6"/>
        <v>10840.199999999992</v>
      </c>
      <c r="B65" s="73">
        <f t="shared" si="7"/>
        <v>10992.649999999992</v>
      </c>
      <c r="C65" s="73">
        <f t="shared" si="4"/>
        <v>3929.913</v>
      </c>
      <c r="D65" s="74">
        <f t="shared" si="5"/>
        <v>0.36000000000000026</v>
      </c>
      <c r="G65" s="73">
        <f t="shared" si="8"/>
        <v>10840.199999999992</v>
      </c>
      <c r="H65" s="73">
        <f t="shared" si="9"/>
        <v>10992.649999999992</v>
      </c>
      <c r="I65" s="75">
        <f t="shared" si="10"/>
        <v>1964.9565</v>
      </c>
      <c r="J65" s="76">
        <f t="shared" si="11"/>
        <v>0.18000000000000013</v>
      </c>
    </row>
    <row r="66" spans="1:10" x14ac:dyDescent="0.3">
      <c r="A66" s="1"/>
      <c r="B66" s="1"/>
      <c r="C66" s="1"/>
      <c r="G66" s="1"/>
      <c r="H66" s="1"/>
      <c r="I66" s="1"/>
    </row>
    <row r="67" spans="1:10" x14ac:dyDescent="0.3">
      <c r="A67" s="1"/>
      <c r="B67" s="1"/>
      <c r="C67" s="1"/>
      <c r="G67" s="1"/>
      <c r="H67" s="1"/>
      <c r="I67" s="1"/>
    </row>
  </sheetData>
  <sheetProtection algorithmName="SHA-512" hashValue="pH5Z5gsisnsG89i7C/m2wmmQooYmJFlAbF/ke9vpEaIYri1H9MwtvZS4eAXmM4xSqwxO8BQK2VA6x/zSD6Nq5A==" saltValue="oNmN6FvOLkiba8yjew62yA==" spinCount="100000" sheet="1" objects="1" scenarios="1"/>
  <mergeCells count="2">
    <mergeCell ref="A1:B1"/>
    <mergeCell ref="G1:H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RowHeight="14.4" x14ac:dyDescent="0.3"/>
  <cols>
    <col min="1" max="1" width="178.33203125" customWidth="1"/>
  </cols>
  <sheetData>
    <row r="1" spans="1:1" ht="52.5" customHeight="1" x14ac:dyDescent="0.3">
      <c r="A1" s="55" t="s">
        <v>54</v>
      </c>
    </row>
    <row r="2" spans="1:1" x14ac:dyDescent="0.3">
      <c r="A2" s="56"/>
    </row>
  </sheetData>
  <sheetProtection algorithmName="SHA-512" hashValue="ixrgCTAFtKVyLzDAFcRAgh/T69MVLWT02QAzx6QT/Jp34hWR4q/+7iodLviuBBGrzNEgEVjdGoPSeLp+IaaTUQ==" saltValue="jPRNQeuhb5sWHyFifRJFlQ=="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RowHeight="14.4" x14ac:dyDescent="0.3"/>
  <cols>
    <col min="1" max="1" width="178.33203125" customWidth="1"/>
  </cols>
  <sheetData>
    <row r="1" spans="1:1" ht="49.5" customHeight="1" x14ac:dyDescent="0.3">
      <c r="A1" s="55" t="s">
        <v>49</v>
      </c>
    </row>
    <row r="2" spans="1:1" x14ac:dyDescent="0.3">
      <c r="A2" s="56"/>
    </row>
  </sheetData>
  <sheetProtection algorithmName="SHA-512" hashValue="W6DoG/6yYBzcdtvS7Of2zONxyk0J9hgyZZWNGdyQGmUPIRnobpht4OKfOu+o3fqoZJULqwNQ1ShcAwnypf8cVQ==" saltValue="dpQlZLuxvEt+yY+CoMb0dA=="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8" sqref="A28"/>
    </sheetView>
  </sheetViews>
  <sheetFormatPr baseColWidth="10" defaultRowHeight="14.4" x14ac:dyDescent="0.3"/>
  <cols>
    <col min="1" max="1" width="178.33203125" customWidth="1"/>
  </cols>
  <sheetData>
    <row r="1" spans="1:1" ht="42" customHeight="1" x14ac:dyDescent="0.3">
      <c r="A1" s="55" t="s">
        <v>51</v>
      </c>
    </row>
    <row r="2" spans="1:1" x14ac:dyDescent="0.3">
      <c r="A2" s="56"/>
    </row>
  </sheetData>
  <sheetProtection algorithmName="SHA-512" hashValue="lW7runWC9JBuUiTY5Su3FPtk40eWf5JIMXzLArkWy2pPHEBkyYIv8J1P/96h19NcoiGBBz7r28TzeKR5vVFqMA==" saltValue="bnOpbXyNQyMdVXM92deszw=="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RowHeight="14.4" x14ac:dyDescent="0.3"/>
  <cols>
    <col min="1" max="1" width="178.33203125" customWidth="1"/>
  </cols>
  <sheetData>
    <row r="1" spans="1:1" ht="39.75" customHeight="1" x14ac:dyDescent="0.3">
      <c r="A1" s="55" t="s">
        <v>48</v>
      </c>
    </row>
    <row r="2" spans="1:1" x14ac:dyDescent="0.3">
      <c r="A2" s="56"/>
    </row>
  </sheetData>
  <sheetProtection algorithmName="SHA-512" hashValue="ttouvlB3+6kSXhLeY4+U63Mci3C4KKP1eTKOtsVlTF1qv6SzjDh0ahPhLfuyQ3lqzNTlfGDWO6pIcWQCkGKe+Q==" saltValue="FLfj58q1jel14jpcIaPkJ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formulaire</vt:lpstr>
      <vt:lpstr>tranches</vt:lpstr>
      <vt:lpstr>réponse (1)</vt:lpstr>
      <vt:lpstr>réponse (2)</vt:lpstr>
      <vt:lpstr>réponse (3)</vt:lpstr>
      <vt:lpstr>réponse (4)</vt:lpstr>
    </vt:vector>
  </TitlesOfParts>
  <Company>Marie de Paris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Bridier, Chloe</dc:creator>
  <cp:lastModifiedBy>Durka, Fanny</cp:lastModifiedBy>
  <dcterms:created xsi:type="dcterms:W3CDTF">2019-01-14T09:18:00Z</dcterms:created>
  <dcterms:modified xsi:type="dcterms:W3CDTF">2023-02-24T16:41:11Z</dcterms:modified>
</cp:coreProperties>
</file>